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H P\Downloads\"/>
    </mc:Choice>
  </mc:AlternateContent>
  <xr:revisionPtr revIDLastSave="0" documentId="13_ncr:1_{E5E2FD44-9CCB-4BCC-96FD-FE3791119D9A}" xr6:coauthVersionLast="47" xr6:coauthVersionMax="47" xr10:uidLastSave="{00000000-0000-0000-0000-000000000000}"/>
  <bookViews>
    <workbookView xWindow="-120" yWindow="480" windowWidth="29040" windowHeight="15840" xr2:uid="{00000000-000D-0000-FFFF-FFFF00000000}"/>
  </bookViews>
  <sheets>
    <sheet name="Flux trésoreri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9" i="1" l="1"/>
  <c r="I29" i="1"/>
  <c r="G29" i="1"/>
  <c r="E29" i="1"/>
  <c r="M27" i="1"/>
  <c r="M26" i="1"/>
  <c r="M25" i="1"/>
  <c r="M24" i="1"/>
  <c r="M23" i="1"/>
  <c r="M22" i="1"/>
  <c r="M21" i="1"/>
  <c r="M20" i="1"/>
  <c r="M19" i="1"/>
  <c r="K14" i="1"/>
  <c r="I14" i="1"/>
  <c r="G14" i="1"/>
  <c r="E14" i="1"/>
  <c r="E31" i="1" s="1"/>
  <c r="G31" i="1" s="1"/>
  <c r="M12" i="1"/>
  <c r="M11" i="1"/>
  <c r="M10" i="1"/>
  <c r="M9" i="1"/>
  <c r="M14" i="1" l="1"/>
  <c r="M29" i="1"/>
  <c r="I31" i="1"/>
  <c r="K31" i="1" s="1"/>
</calcChain>
</file>

<file path=xl/sharedStrings.xml><?xml version="1.0" encoding="utf-8"?>
<sst xmlns="http://schemas.openxmlformats.org/spreadsheetml/2006/main" count="24" uniqueCount="24">
  <si>
    <t>1ER Trimestre</t>
  </si>
  <si>
    <t>2EME trimestre</t>
  </si>
  <si>
    <t>3EME trimestre</t>
  </si>
  <si>
    <t>4EME trimestre</t>
  </si>
  <si>
    <t>Solde</t>
  </si>
  <si>
    <t>Les Recettes</t>
  </si>
  <si>
    <t>Vente de marchandises</t>
  </si>
  <si>
    <t>vente de bien et service</t>
  </si>
  <si>
    <t>dividendes</t>
  </si>
  <si>
    <t>compte courant</t>
  </si>
  <si>
    <t>Solde Recettes</t>
  </si>
  <si>
    <t>Les dépenses</t>
  </si>
  <si>
    <t>Achats de marchandise</t>
  </si>
  <si>
    <t>achat consommables</t>
  </si>
  <si>
    <t>achat des services</t>
  </si>
  <si>
    <t>locations</t>
  </si>
  <si>
    <t>Honoraires</t>
  </si>
  <si>
    <t>Déplacement,reception..</t>
  </si>
  <si>
    <t>Impots et Taxes</t>
  </si>
  <si>
    <t>Charges de personnel</t>
  </si>
  <si>
    <t>charges financières</t>
  </si>
  <si>
    <t>Solde Dépenses</t>
  </si>
  <si>
    <t>solde cash flow</t>
  </si>
  <si>
    <t xml:space="preserve">FLUX DE THRESORERIE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</si>
</sst>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165" fontId="2" fillId="2" borderId="5" xfId="1" applyNumberFormat="1" applyFont="1" applyFill="1" applyBorder="1"/>
    <xf numFmtId="0" fontId="0" fillId="0" borderId="0" xfId="0" applyAlignment="1">
      <alignment horizontal="center" vertical="center"/>
    </xf>
    <xf numFmtId="0" fontId="0" fillId="0" borderId="6" xfId="0" applyBorder="1"/>
    <xf numFmtId="0" fontId="3" fillId="3" borderId="5" xfId="0" applyFont="1" applyFill="1" applyBorder="1"/>
    <xf numFmtId="0" fontId="4" fillId="3" borderId="5" xfId="0" applyFont="1" applyFill="1" applyBorder="1"/>
    <xf numFmtId="165" fontId="0" fillId="0" borderId="5" xfId="1" applyNumberFormat="1" applyFont="1" applyBorder="1"/>
    <xf numFmtId="165" fontId="0" fillId="0" borderId="0" xfId="1" applyNumberFormat="1" applyFont="1" applyBorder="1"/>
    <xf numFmtId="165" fontId="5" fillId="3" borderId="5" xfId="1" applyNumberFormat="1" applyFont="1" applyFill="1" applyBorder="1"/>
    <xf numFmtId="165" fontId="5" fillId="0" borderId="0" xfId="1" applyNumberFormat="1" applyFont="1" applyBorder="1"/>
    <xf numFmtId="165" fontId="4" fillId="3" borderId="5" xfId="1" applyNumberFormat="1" applyFont="1" applyFill="1" applyBorder="1"/>
    <xf numFmtId="165" fontId="4" fillId="0" borderId="0" xfId="1" applyNumberFormat="1" applyFont="1" applyBorder="1"/>
    <xf numFmtId="0" fontId="3" fillId="4" borderId="5" xfId="0" applyFont="1" applyFill="1" applyBorder="1"/>
    <xf numFmtId="0" fontId="4" fillId="4" borderId="5" xfId="0" applyFont="1" applyFill="1" applyBorder="1"/>
    <xf numFmtId="165" fontId="5" fillId="4" borderId="5" xfId="1" applyNumberFormat="1" applyFont="1" applyFill="1" applyBorder="1"/>
    <xf numFmtId="165" fontId="3" fillId="4" borderId="5" xfId="1" applyNumberFormat="1" applyFont="1" applyFill="1" applyBorder="1"/>
    <xf numFmtId="0" fontId="2" fillId="2" borderId="5" xfId="0" applyFont="1" applyFill="1" applyBorder="1"/>
    <xf numFmtId="0" fontId="4" fillId="0" borderId="0" xfId="0" applyFont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6" fillId="5" borderId="0" xfId="0" applyFont="1" applyFill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N33"/>
  <sheetViews>
    <sheetView showGridLines="0" tabSelected="1" topLeftCell="B2" zoomScale="129" zoomScaleNormal="90" workbookViewId="0">
      <selection activeCell="T12" sqref="T12"/>
    </sheetView>
  </sheetViews>
  <sheetFormatPr defaultColWidth="11.42578125" defaultRowHeight="15" x14ac:dyDescent="0.25"/>
  <cols>
    <col min="1" max="1" width="7.140625" customWidth="1"/>
    <col min="2" max="2" width="3.85546875" customWidth="1"/>
    <col min="3" max="3" width="25.42578125" customWidth="1"/>
    <col min="4" max="4" width="1.5703125" customWidth="1"/>
    <col min="5" max="5" width="14.140625" customWidth="1"/>
    <col min="6" max="6" width="1.42578125" customWidth="1"/>
    <col min="7" max="7" width="16.5703125" bestFit="1" customWidth="1"/>
    <col min="8" max="8" width="1.28515625" customWidth="1"/>
    <col min="9" max="9" width="16.5703125" bestFit="1" customWidth="1"/>
    <col min="10" max="10" width="0.85546875" customWidth="1"/>
    <col min="11" max="11" width="16.5703125" bestFit="1" customWidth="1"/>
    <col min="12" max="12" width="0.85546875" customWidth="1"/>
    <col min="13" max="13" width="13.140625" customWidth="1"/>
    <col min="14" max="14" width="2.42578125" customWidth="1"/>
  </cols>
  <sheetData>
    <row r="2" spans="2:14" ht="36.75" customHeight="1" x14ac:dyDescent="0.25">
      <c r="B2" s="25" t="s">
        <v>23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4" spans="2:14" x14ac:dyDescent="0.25"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</row>
    <row r="5" spans="2:14" ht="15.75" x14ac:dyDescent="0.25">
      <c r="B5" s="4"/>
      <c r="E5" s="5" t="s">
        <v>0</v>
      </c>
      <c r="F5" s="6"/>
      <c r="G5" s="5" t="s">
        <v>1</v>
      </c>
      <c r="H5" s="6"/>
      <c r="I5" s="5" t="s">
        <v>2</v>
      </c>
      <c r="J5" s="6"/>
      <c r="K5" s="5" t="s">
        <v>3</v>
      </c>
      <c r="L5" s="6"/>
      <c r="M5" s="5" t="s">
        <v>4</v>
      </c>
      <c r="N5" s="7"/>
    </row>
    <row r="6" spans="2:14" ht="8.25" customHeight="1" x14ac:dyDescent="0.25">
      <c r="B6" s="4"/>
      <c r="N6" s="7"/>
    </row>
    <row r="7" spans="2:14" ht="15.75" x14ac:dyDescent="0.25">
      <c r="B7" s="4"/>
      <c r="C7" s="8" t="s">
        <v>5</v>
      </c>
      <c r="N7" s="7"/>
    </row>
    <row r="8" spans="2:14" ht="6.75" customHeight="1" x14ac:dyDescent="0.25">
      <c r="B8" s="4"/>
      <c r="N8" s="7"/>
    </row>
    <row r="9" spans="2:14" x14ac:dyDescent="0.25">
      <c r="B9" s="4"/>
      <c r="C9" s="9" t="s">
        <v>6</v>
      </c>
      <c r="E9" s="10">
        <v>6450120</v>
      </c>
      <c r="F9" s="11"/>
      <c r="G9" s="10">
        <v>5651100</v>
      </c>
      <c r="H9" s="11"/>
      <c r="I9" s="10">
        <v>6051646</v>
      </c>
      <c r="J9" s="11"/>
      <c r="K9" s="10">
        <v>5025332</v>
      </c>
      <c r="L9" s="11"/>
      <c r="M9" s="12">
        <f>+SUM(E9:K9)</f>
        <v>23178198</v>
      </c>
      <c r="N9" s="7"/>
    </row>
    <row r="10" spans="2:14" x14ac:dyDescent="0.25">
      <c r="B10" s="4"/>
      <c r="C10" s="9" t="s">
        <v>7</v>
      </c>
      <c r="E10" s="10">
        <v>252221</v>
      </c>
      <c r="F10" s="11"/>
      <c r="G10" s="10">
        <v>666521</v>
      </c>
      <c r="H10" s="11"/>
      <c r="I10" s="10">
        <v>763821</v>
      </c>
      <c r="J10" s="11"/>
      <c r="K10" s="10">
        <v>862222</v>
      </c>
      <c r="L10" s="11"/>
      <c r="M10" s="12">
        <f t="shared" ref="M10:M12" si="0">+SUM(E10:K10)</f>
        <v>2544785</v>
      </c>
      <c r="N10" s="7"/>
    </row>
    <row r="11" spans="2:14" x14ac:dyDescent="0.25">
      <c r="B11" s="4"/>
      <c r="C11" s="9" t="s">
        <v>8</v>
      </c>
      <c r="E11" s="10">
        <v>250000</v>
      </c>
      <c r="F11" s="11"/>
      <c r="G11" s="10">
        <v>0</v>
      </c>
      <c r="H11" s="11"/>
      <c r="I11" s="10">
        <v>0</v>
      </c>
      <c r="J11" s="11"/>
      <c r="K11" s="10">
        <v>0</v>
      </c>
      <c r="L11" s="11"/>
      <c r="M11" s="12">
        <f t="shared" si="0"/>
        <v>250000</v>
      </c>
      <c r="N11" s="7"/>
    </row>
    <row r="12" spans="2:14" x14ac:dyDescent="0.25">
      <c r="B12" s="4"/>
      <c r="C12" s="9" t="s">
        <v>9</v>
      </c>
      <c r="E12" s="10">
        <v>0</v>
      </c>
      <c r="F12" s="11"/>
      <c r="G12" s="10">
        <v>4000000</v>
      </c>
      <c r="H12" s="11"/>
      <c r="I12" s="10">
        <v>0</v>
      </c>
      <c r="J12" s="11"/>
      <c r="K12" s="10">
        <v>0</v>
      </c>
      <c r="L12" s="11"/>
      <c r="M12" s="12">
        <f t="shared" si="0"/>
        <v>4000000</v>
      </c>
      <c r="N12" s="7"/>
    </row>
    <row r="13" spans="2:14" ht="9" customHeight="1" x14ac:dyDescent="0.25">
      <c r="B13" s="4"/>
      <c r="E13" s="11"/>
      <c r="F13" s="11"/>
      <c r="G13" s="11"/>
      <c r="H13" s="11"/>
      <c r="I13" s="11"/>
      <c r="J13" s="11"/>
      <c r="K13" s="11"/>
      <c r="L13" s="11"/>
      <c r="M13" s="13"/>
      <c r="N13" s="7"/>
    </row>
    <row r="14" spans="2:14" ht="15" customHeight="1" x14ac:dyDescent="0.25">
      <c r="B14" s="4"/>
      <c r="C14" s="8" t="s">
        <v>10</v>
      </c>
      <c r="E14" s="14">
        <f>SUM(E9:E12)</f>
        <v>6952341</v>
      </c>
      <c r="F14" s="11"/>
      <c r="G14" s="14">
        <f>SUM(G9:G12)</f>
        <v>10317621</v>
      </c>
      <c r="H14" s="11"/>
      <c r="I14" s="14">
        <f>SUM(I9:I12)</f>
        <v>6815467</v>
      </c>
      <c r="J14" s="11"/>
      <c r="K14" s="14">
        <f>SUM(K9:K12)</f>
        <v>5887554</v>
      </c>
      <c r="L14" s="15"/>
      <c r="M14" s="12">
        <f>SUM(M9:M12)</f>
        <v>29972983</v>
      </c>
      <c r="N14" s="7"/>
    </row>
    <row r="15" spans="2:14" ht="9" customHeight="1" x14ac:dyDescent="0.25">
      <c r="B15" s="4"/>
      <c r="E15" s="11"/>
      <c r="F15" s="11"/>
      <c r="G15" s="11"/>
      <c r="H15" s="11"/>
      <c r="I15" s="11"/>
      <c r="J15" s="11"/>
      <c r="K15" s="11"/>
      <c r="L15" s="11"/>
      <c r="M15" s="13"/>
      <c r="N15" s="7"/>
    </row>
    <row r="16" spans="2:14" ht="3.75" customHeight="1" x14ac:dyDescent="0.25">
      <c r="B16" s="4"/>
      <c r="E16" s="11"/>
      <c r="F16" s="11"/>
      <c r="G16" s="11"/>
      <c r="H16" s="11"/>
      <c r="I16" s="11"/>
      <c r="J16" s="11"/>
      <c r="K16" s="11"/>
      <c r="L16" s="11"/>
      <c r="M16" s="13"/>
      <c r="N16" s="7"/>
    </row>
    <row r="17" spans="2:14" ht="15.75" x14ac:dyDescent="0.25">
      <c r="B17" s="4"/>
      <c r="C17" s="16" t="s">
        <v>11</v>
      </c>
      <c r="E17" s="11"/>
      <c r="F17" s="11"/>
      <c r="G17" s="11"/>
      <c r="H17" s="11"/>
      <c r="I17" s="11"/>
      <c r="J17" s="11"/>
      <c r="K17" s="11"/>
      <c r="L17" s="11"/>
      <c r="M17" s="13"/>
      <c r="N17" s="7"/>
    </row>
    <row r="18" spans="2:14" ht="4.5" customHeight="1" x14ac:dyDescent="0.25">
      <c r="B18" s="4"/>
      <c r="E18" s="11"/>
      <c r="F18" s="11"/>
      <c r="G18" s="11"/>
      <c r="H18" s="11"/>
      <c r="I18" s="11"/>
      <c r="J18" s="11"/>
      <c r="K18" s="11"/>
      <c r="L18" s="11"/>
      <c r="M18" s="13"/>
      <c r="N18" s="7"/>
    </row>
    <row r="19" spans="2:14" x14ac:dyDescent="0.25">
      <c r="B19" s="4"/>
      <c r="C19" s="17" t="s">
        <v>12</v>
      </c>
      <c r="E19" s="10">
        <v>8366200</v>
      </c>
      <c r="F19" s="11"/>
      <c r="G19" s="10">
        <v>5366200</v>
      </c>
      <c r="H19" s="11"/>
      <c r="I19" s="10">
        <v>2450002</v>
      </c>
      <c r="J19" s="11"/>
      <c r="K19" s="10">
        <v>3366200</v>
      </c>
      <c r="L19" s="11"/>
      <c r="M19" s="18">
        <f t="shared" ref="M19:M27" si="1">+SUM(E19:K19)</f>
        <v>19548602</v>
      </c>
      <c r="N19" s="7"/>
    </row>
    <row r="20" spans="2:14" x14ac:dyDescent="0.25">
      <c r="B20" s="4"/>
      <c r="C20" s="17" t="s">
        <v>13</v>
      </c>
      <c r="E20" s="10">
        <v>22623</v>
      </c>
      <c r="F20" s="11"/>
      <c r="G20" s="10">
        <v>26000</v>
      </c>
      <c r="H20" s="11"/>
      <c r="I20" s="10">
        <v>22623</v>
      </c>
      <c r="J20" s="11"/>
      <c r="K20" s="10">
        <v>22623</v>
      </c>
      <c r="L20" s="11"/>
      <c r="M20" s="18">
        <f t="shared" si="1"/>
        <v>93869</v>
      </c>
      <c r="N20" s="7"/>
    </row>
    <row r="21" spans="2:14" x14ac:dyDescent="0.25">
      <c r="B21" s="4"/>
      <c r="C21" s="17" t="s">
        <v>14</v>
      </c>
      <c r="E21" s="10">
        <v>50000</v>
      </c>
      <c r="F21" s="11"/>
      <c r="G21" s="10">
        <v>45000</v>
      </c>
      <c r="H21" s="11"/>
      <c r="I21" s="10">
        <v>15200</v>
      </c>
      <c r="J21" s="11"/>
      <c r="K21" s="10">
        <v>50000</v>
      </c>
      <c r="L21" s="11"/>
      <c r="M21" s="18">
        <f t="shared" si="1"/>
        <v>160200</v>
      </c>
      <c r="N21" s="7"/>
    </row>
    <row r="22" spans="2:14" x14ac:dyDescent="0.25">
      <c r="B22" s="4"/>
      <c r="C22" s="17" t="s">
        <v>15</v>
      </c>
      <c r="E22" s="10">
        <v>4500</v>
      </c>
      <c r="F22" s="11"/>
      <c r="G22" s="10">
        <v>4500</v>
      </c>
      <c r="H22" s="11"/>
      <c r="I22" s="10">
        <v>4500</v>
      </c>
      <c r="J22" s="11"/>
      <c r="K22" s="10">
        <v>4500</v>
      </c>
      <c r="L22" s="11"/>
      <c r="M22" s="18">
        <f t="shared" si="1"/>
        <v>18000</v>
      </c>
      <c r="N22" s="7"/>
    </row>
    <row r="23" spans="2:14" x14ac:dyDescent="0.25">
      <c r="B23" s="4"/>
      <c r="C23" s="17" t="s">
        <v>16</v>
      </c>
      <c r="E23" s="10">
        <v>6500</v>
      </c>
      <c r="F23" s="11"/>
      <c r="G23" s="10">
        <v>5400</v>
      </c>
      <c r="H23" s="11"/>
      <c r="I23" s="10">
        <v>0</v>
      </c>
      <c r="J23" s="11"/>
      <c r="K23" s="10">
        <v>6500</v>
      </c>
      <c r="L23" s="11"/>
      <c r="M23" s="18">
        <f t="shared" si="1"/>
        <v>18400</v>
      </c>
      <c r="N23" s="7"/>
    </row>
    <row r="24" spans="2:14" x14ac:dyDescent="0.25">
      <c r="B24" s="4"/>
      <c r="C24" s="17" t="s">
        <v>17</v>
      </c>
      <c r="E24" s="10">
        <v>2000</v>
      </c>
      <c r="F24" s="11"/>
      <c r="G24" s="10">
        <v>2000</v>
      </c>
      <c r="H24" s="11"/>
      <c r="I24" s="10">
        <v>2000</v>
      </c>
      <c r="J24" s="11"/>
      <c r="K24" s="10">
        <v>2000</v>
      </c>
      <c r="L24" s="11"/>
      <c r="M24" s="18">
        <f t="shared" si="1"/>
        <v>8000</v>
      </c>
      <c r="N24" s="7"/>
    </row>
    <row r="25" spans="2:14" x14ac:dyDescent="0.25">
      <c r="B25" s="4"/>
      <c r="C25" s="17" t="s">
        <v>18</v>
      </c>
      <c r="E25" s="10">
        <v>750</v>
      </c>
      <c r="F25" s="11"/>
      <c r="G25" s="10">
        <v>750</v>
      </c>
      <c r="H25" s="11"/>
      <c r="I25" s="10">
        <v>750</v>
      </c>
      <c r="J25" s="11"/>
      <c r="K25" s="10">
        <v>750</v>
      </c>
      <c r="L25" s="11"/>
      <c r="M25" s="18">
        <f t="shared" si="1"/>
        <v>3000</v>
      </c>
      <c r="N25" s="7"/>
    </row>
    <row r="26" spans="2:14" x14ac:dyDescent="0.25">
      <c r="B26" s="4"/>
      <c r="C26" s="17" t="s">
        <v>19</v>
      </c>
      <c r="E26" s="10">
        <v>695000</v>
      </c>
      <c r="F26" s="11"/>
      <c r="G26" s="10">
        <v>695000</v>
      </c>
      <c r="H26" s="11"/>
      <c r="I26" s="10">
        <v>695000</v>
      </c>
      <c r="J26" s="11"/>
      <c r="K26" s="10">
        <v>695000</v>
      </c>
      <c r="L26" s="11"/>
      <c r="M26" s="18">
        <f t="shared" si="1"/>
        <v>2780000</v>
      </c>
      <c r="N26" s="7"/>
    </row>
    <row r="27" spans="2:14" x14ac:dyDescent="0.25">
      <c r="B27" s="4"/>
      <c r="C27" s="17" t="s">
        <v>20</v>
      </c>
      <c r="E27" s="10">
        <v>5620</v>
      </c>
      <c r="F27" s="11"/>
      <c r="G27" s="10">
        <v>5620</v>
      </c>
      <c r="H27" s="11"/>
      <c r="I27" s="10">
        <v>5620</v>
      </c>
      <c r="J27" s="11"/>
      <c r="K27" s="10">
        <v>5620</v>
      </c>
      <c r="L27" s="11"/>
      <c r="M27" s="18">
        <f t="shared" si="1"/>
        <v>22480</v>
      </c>
      <c r="N27" s="7"/>
    </row>
    <row r="28" spans="2:14" ht="6.75" customHeight="1" x14ac:dyDescent="0.25">
      <c r="B28" s="4"/>
      <c r="E28" s="11"/>
      <c r="F28" s="11"/>
      <c r="G28" s="11"/>
      <c r="H28" s="11"/>
      <c r="I28" s="11"/>
      <c r="J28" s="11"/>
      <c r="K28" s="11"/>
      <c r="L28" s="11"/>
      <c r="M28" s="13"/>
      <c r="N28" s="7"/>
    </row>
    <row r="29" spans="2:14" ht="15.75" x14ac:dyDescent="0.25">
      <c r="B29" s="4"/>
      <c r="C29" s="16" t="s">
        <v>21</v>
      </c>
      <c r="E29" s="19">
        <f>SUM(E19:E27)</f>
        <v>9153193</v>
      </c>
      <c r="F29" s="15"/>
      <c r="G29" s="19">
        <f>SUM(G19:G27)</f>
        <v>6150470</v>
      </c>
      <c r="H29" s="15"/>
      <c r="I29" s="19">
        <f>SUM(I19:I27)</f>
        <v>3195695</v>
      </c>
      <c r="J29" s="15"/>
      <c r="K29" s="19">
        <f>SUM(K19:K27)</f>
        <v>4153193</v>
      </c>
      <c r="L29" s="15"/>
      <c r="M29" s="19">
        <f>SUM(M19:M27)</f>
        <v>22652551</v>
      </c>
      <c r="N29" s="7"/>
    </row>
    <row r="30" spans="2:14" x14ac:dyDescent="0.25">
      <c r="B30" s="4"/>
      <c r="N30" s="7"/>
    </row>
    <row r="31" spans="2:14" ht="15.75" x14ac:dyDescent="0.25">
      <c r="B31" s="4"/>
      <c r="C31" s="20" t="s">
        <v>22</v>
      </c>
      <c r="E31" s="5">
        <f>+E14-E29</f>
        <v>-2200852</v>
      </c>
      <c r="F31" s="15"/>
      <c r="G31" s="5">
        <f>+E31+G14-G29</f>
        <v>1966299</v>
      </c>
      <c r="H31" s="15"/>
      <c r="I31" s="5">
        <f>+G31+I14-I29</f>
        <v>5586071</v>
      </c>
      <c r="J31" s="15"/>
      <c r="K31" s="5">
        <f>+I31+K14-K29</f>
        <v>7320432</v>
      </c>
      <c r="L31" s="21"/>
      <c r="N31" s="7"/>
    </row>
    <row r="32" spans="2:14" x14ac:dyDescent="0.25">
      <c r="B32" s="4"/>
      <c r="N32" s="7"/>
    </row>
    <row r="33" spans="2:14" x14ac:dyDescent="0.25">
      <c r="B33" s="22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4"/>
    </row>
  </sheetData>
  <mergeCells count="1">
    <mergeCell ref="B2:N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Flux trésorerie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</dc:creator>
  <cp:lastModifiedBy>H P</cp:lastModifiedBy>
  <dcterms:created xsi:type="dcterms:W3CDTF">2020-09-13T11:06:14Z</dcterms:created>
  <dcterms:modified xsi:type="dcterms:W3CDTF">2026-06-14T21:51:28Z</dcterms:modified>
</cp:coreProperties>
</file>