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H P\Downloads\"/>
    </mc:Choice>
  </mc:AlternateContent>
  <xr:revisionPtr revIDLastSave="0" documentId="13_ncr:1_{83779442-1D61-4B39-9620-DDD3F5DFD0EB}" xr6:coauthVersionLast="47" xr6:coauthVersionMax="47" xr10:uidLastSave="{00000000-0000-0000-0000-000000000000}"/>
  <bookViews>
    <workbookView xWindow="-120" yWindow="480" windowWidth="29040" windowHeight="15840" xr2:uid="{00000000-000D-0000-FFFF-FFFF00000000}"/>
  </bookViews>
  <sheets>
    <sheet name="BASE" sheetId="2" r:id="rId1"/>
    <sheet name="CONGE 2022" sheetId="3" r:id="rId2"/>
  </sheets>
  <definedNames>
    <definedName name="_xlnm._FilterDatabase" localSheetId="0" hidden="1">BASE!$A$2:$L$82</definedName>
    <definedName name="_xlnm._FilterDatabase" localSheetId="1" hidden="1">'CONGE 2022'!$B$2:$C$65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3" l="1"/>
  <c r="M46" i="3"/>
  <c r="H46" i="3"/>
  <c r="I3" i="3"/>
  <c r="J3" i="3" s="1"/>
  <c r="F3" i="3"/>
  <c r="H3" i="3" s="1"/>
  <c r="M3" i="3" s="1"/>
  <c r="K3" i="3" l="1"/>
  <c r="Z3" i="3" s="1"/>
  <c r="F4" i="3"/>
  <c r="I4" i="3" l="1"/>
  <c r="H4" i="3"/>
  <c r="M4" i="3" s="1"/>
  <c r="F5" i="3"/>
  <c r="K4" i="3" l="1"/>
  <c r="Z4" i="3" s="1"/>
  <c r="J4" i="3"/>
  <c r="I5" i="3"/>
  <c r="H5" i="3"/>
  <c r="M5" i="3" s="1"/>
  <c r="F6" i="3"/>
  <c r="J5" i="3" l="1"/>
  <c r="K5" i="3"/>
  <c r="Z5" i="3" s="1"/>
  <c r="I6" i="3"/>
  <c r="H6" i="3"/>
  <c r="M6" i="3" s="1"/>
  <c r="F7" i="3"/>
  <c r="K6" i="3" l="1"/>
  <c r="Z6" i="3" s="1"/>
  <c r="J6" i="3"/>
  <c r="I7" i="3"/>
  <c r="H7" i="3"/>
  <c r="M7" i="3" s="1"/>
  <c r="F8" i="3"/>
  <c r="K7" i="3" l="1"/>
  <c r="Z7" i="3" s="1"/>
  <c r="J7" i="3"/>
  <c r="F9" i="3"/>
  <c r="I8" i="3"/>
  <c r="H8" i="3"/>
  <c r="M8" i="3" s="1"/>
  <c r="F10" i="3" l="1"/>
  <c r="H9" i="3"/>
  <c r="M9" i="3" s="1"/>
  <c r="I9" i="3"/>
  <c r="K8" i="3"/>
  <c r="Z8" i="3" s="1"/>
  <c r="J8" i="3"/>
  <c r="F11" i="3" l="1"/>
  <c r="I10" i="3"/>
  <c r="H10" i="3"/>
  <c r="M10" i="3" s="1"/>
  <c r="K9" i="3"/>
  <c r="Z9" i="3" s="1"/>
  <c r="J9" i="3"/>
  <c r="K10" i="3" l="1"/>
  <c r="Z10" i="3" s="1"/>
  <c r="J10" i="3"/>
  <c r="H11" i="3"/>
  <c r="M11" i="3" s="1"/>
  <c r="I11" i="3"/>
  <c r="F12" i="3"/>
  <c r="I12" i="3" l="1"/>
  <c r="H12" i="3"/>
  <c r="M12" i="3" s="1"/>
  <c r="F13" i="3"/>
  <c r="J11" i="3"/>
  <c r="K11" i="3"/>
  <c r="Z11" i="3" s="1"/>
  <c r="K12" i="3" l="1"/>
  <c r="Z12" i="3" s="1"/>
  <c r="J12" i="3"/>
  <c r="I13" i="3"/>
  <c r="H13" i="3"/>
  <c r="M13" i="3" s="1"/>
  <c r="F14" i="3"/>
  <c r="J13" i="3" l="1"/>
  <c r="K13" i="3"/>
  <c r="Z13" i="3" s="1"/>
  <c r="I14" i="3"/>
  <c r="H14" i="3"/>
  <c r="M14" i="3" s="1"/>
  <c r="F15" i="3"/>
  <c r="K14" i="3" l="1"/>
  <c r="Z14" i="3" s="1"/>
  <c r="J14" i="3"/>
  <c r="F16" i="3"/>
  <c r="I15" i="3"/>
  <c r="H15" i="3"/>
  <c r="M15" i="3" s="1"/>
  <c r="K15" i="3" l="1"/>
  <c r="Z15" i="3" s="1"/>
  <c r="J15" i="3"/>
  <c r="F17" i="3"/>
  <c r="I16" i="3"/>
  <c r="H16" i="3"/>
  <c r="M16" i="3" s="1"/>
  <c r="F18" i="3" l="1"/>
  <c r="H17" i="3"/>
  <c r="M17" i="3" s="1"/>
  <c r="I17" i="3"/>
  <c r="K16" i="3"/>
  <c r="Z16" i="3" s="1"/>
  <c r="J16" i="3"/>
  <c r="K17" i="3" l="1"/>
  <c r="Z17" i="3" s="1"/>
  <c r="J17" i="3"/>
  <c r="F19" i="3"/>
  <c r="H18" i="3"/>
  <c r="M18" i="3" s="1"/>
  <c r="I18" i="3"/>
  <c r="H19" i="3" l="1"/>
  <c r="M19" i="3" s="1"/>
  <c r="F20" i="3"/>
  <c r="I19" i="3"/>
  <c r="K18" i="3"/>
  <c r="Z18" i="3" s="1"/>
  <c r="J18" i="3"/>
  <c r="J19" i="3" l="1"/>
  <c r="K19" i="3"/>
  <c r="Z19" i="3" s="1"/>
  <c r="I20" i="3"/>
  <c r="H20" i="3"/>
  <c r="M20" i="3" s="1"/>
  <c r="F21" i="3"/>
  <c r="I21" i="3" l="1"/>
  <c r="H21" i="3"/>
  <c r="M21" i="3" s="1"/>
  <c r="F22" i="3"/>
  <c r="J20" i="3"/>
  <c r="K20" i="3"/>
  <c r="Z20" i="3" s="1"/>
  <c r="J21" i="3" l="1"/>
  <c r="K21" i="3"/>
  <c r="Z21" i="3" s="1"/>
  <c r="I22" i="3"/>
  <c r="H22" i="3"/>
  <c r="M22" i="3" s="1"/>
  <c r="F23" i="3"/>
  <c r="F24" i="3" l="1"/>
  <c r="I23" i="3"/>
  <c r="H23" i="3"/>
  <c r="M23" i="3" s="1"/>
  <c r="K22" i="3"/>
  <c r="Z22" i="3" s="1"/>
  <c r="J22" i="3"/>
  <c r="K23" i="3" l="1"/>
  <c r="Z23" i="3" s="1"/>
  <c r="J23" i="3"/>
  <c r="I24" i="3"/>
  <c r="H24" i="3"/>
  <c r="M24" i="3" s="1"/>
  <c r="F25" i="3"/>
  <c r="F26" i="3" l="1"/>
  <c r="H25" i="3"/>
  <c r="M25" i="3" s="1"/>
  <c r="I25" i="3"/>
  <c r="K24" i="3"/>
  <c r="Z24" i="3" s="1"/>
  <c r="J24" i="3"/>
  <c r="F27" i="3" l="1"/>
  <c r="I26" i="3"/>
  <c r="H26" i="3"/>
  <c r="M26" i="3" s="1"/>
  <c r="K25" i="3"/>
  <c r="Z25" i="3" s="1"/>
  <c r="J25" i="3"/>
  <c r="H27" i="3" l="1"/>
  <c r="M27" i="3" s="1"/>
  <c r="I27" i="3"/>
  <c r="F28" i="3"/>
  <c r="K26" i="3"/>
  <c r="Z26" i="3" s="1"/>
  <c r="J26" i="3"/>
  <c r="I28" i="3" l="1"/>
  <c r="H28" i="3"/>
  <c r="M28" i="3" s="1"/>
  <c r="F29" i="3"/>
  <c r="J27" i="3"/>
  <c r="K27" i="3"/>
  <c r="Z27" i="3" s="1"/>
  <c r="J28" i="3" l="1"/>
  <c r="K28" i="3"/>
  <c r="Z28" i="3" s="1"/>
  <c r="I29" i="3"/>
  <c r="H29" i="3"/>
  <c r="M29" i="3" s="1"/>
  <c r="F30" i="3"/>
  <c r="I30" i="3" l="1"/>
  <c r="H30" i="3"/>
  <c r="M30" i="3" s="1"/>
  <c r="F31" i="3"/>
  <c r="J29" i="3"/>
  <c r="K29" i="3"/>
  <c r="Z29" i="3" s="1"/>
  <c r="I31" i="3" l="1"/>
  <c r="H31" i="3"/>
  <c r="M31" i="3" s="1"/>
  <c r="F32" i="3"/>
  <c r="K30" i="3"/>
  <c r="Z30" i="3" s="1"/>
  <c r="J30" i="3"/>
  <c r="F33" i="3" l="1"/>
  <c r="I32" i="3"/>
  <c r="H32" i="3"/>
  <c r="M32" i="3" s="1"/>
  <c r="K31" i="3"/>
  <c r="Z31" i="3" s="1"/>
  <c r="J31" i="3"/>
  <c r="K32" i="3" l="1"/>
  <c r="Z32" i="3" s="1"/>
  <c r="J32" i="3"/>
  <c r="F34" i="3"/>
  <c r="H33" i="3"/>
  <c r="M33" i="3" s="1"/>
  <c r="I33" i="3"/>
  <c r="K33" i="3" l="1"/>
  <c r="Z33" i="3" s="1"/>
  <c r="J33" i="3"/>
  <c r="F35" i="3"/>
  <c r="I34" i="3"/>
  <c r="H34" i="3"/>
  <c r="M34" i="3" s="1"/>
  <c r="K34" i="3" l="1"/>
  <c r="Z34" i="3" s="1"/>
  <c r="J34" i="3"/>
  <c r="H35" i="3"/>
  <c r="M35" i="3" s="1"/>
  <c r="F36" i="3"/>
  <c r="I35" i="3"/>
  <c r="J35" i="3" l="1"/>
  <c r="K35" i="3"/>
  <c r="Z35" i="3" s="1"/>
  <c r="I36" i="3"/>
  <c r="H36" i="3"/>
  <c r="M36" i="3" s="1"/>
  <c r="F37" i="3"/>
  <c r="I37" i="3" l="1"/>
  <c r="H37" i="3"/>
  <c r="M37" i="3" s="1"/>
  <c r="F38" i="3"/>
  <c r="K36" i="3"/>
  <c r="Z36" i="3" s="1"/>
  <c r="J36" i="3"/>
  <c r="I38" i="3" l="1"/>
  <c r="H38" i="3"/>
  <c r="M38" i="3" s="1"/>
  <c r="F39" i="3"/>
  <c r="J37" i="3"/>
  <c r="K37" i="3"/>
  <c r="Z37" i="3" s="1"/>
  <c r="F40" i="3" l="1"/>
  <c r="I39" i="3"/>
  <c r="H39" i="3"/>
  <c r="M39" i="3" s="1"/>
  <c r="K38" i="3"/>
  <c r="Z38" i="3" s="1"/>
  <c r="J38" i="3"/>
  <c r="K39" i="3" l="1"/>
  <c r="Z39" i="3" s="1"/>
  <c r="J39" i="3"/>
  <c r="F41" i="3"/>
  <c r="I40" i="3"/>
  <c r="H40" i="3"/>
  <c r="M40" i="3" s="1"/>
  <c r="F42" i="3" l="1"/>
  <c r="H41" i="3"/>
  <c r="M41" i="3" s="1"/>
  <c r="I41" i="3"/>
  <c r="K40" i="3"/>
  <c r="Z40" i="3" s="1"/>
  <c r="J40" i="3"/>
  <c r="K41" i="3" l="1"/>
  <c r="Z41" i="3" s="1"/>
  <c r="J41" i="3"/>
  <c r="I42" i="3"/>
  <c r="F43" i="3"/>
  <c r="H42" i="3"/>
  <c r="M42" i="3" s="1"/>
  <c r="H43" i="3" l="1"/>
  <c r="M43" i="3" s="1"/>
  <c r="F44" i="3"/>
  <c r="I43" i="3"/>
  <c r="K42" i="3"/>
  <c r="Z42" i="3" s="1"/>
  <c r="J42" i="3"/>
  <c r="I44" i="3" l="1"/>
  <c r="H44" i="3"/>
  <c r="M44" i="3" s="1"/>
  <c r="F45" i="3"/>
  <c r="J43" i="3"/>
  <c r="K43" i="3"/>
  <c r="Z43" i="3" s="1"/>
  <c r="I45" i="3" l="1"/>
  <c r="H45" i="3"/>
  <c r="M45" i="3" s="1"/>
  <c r="F46" i="3"/>
  <c r="K44" i="3"/>
  <c r="Z44" i="3" s="1"/>
  <c r="J44" i="3"/>
  <c r="I46" i="3" l="1"/>
  <c r="F47" i="3"/>
  <c r="J45" i="3"/>
  <c r="K45" i="3"/>
  <c r="Z45" i="3" s="1"/>
  <c r="I47" i="3" l="1"/>
  <c r="H47" i="3"/>
  <c r="M47" i="3" s="1"/>
  <c r="F48" i="3"/>
  <c r="K46" i="3"/>
  <c r="Z46" i="3" s="1"/>
  <c r="J46" i="3"/>
  <c r="F49" i="3" l="1"/>
  <c r="I48" i="3"/>
  <c r="H48" i="3"/>
  <c r="M48" i="3" s="1"/>
  <c r="K47" i="3"/>
  <c r="Z47" i="3" s="1"/>
  <c r="J47" i="3"/>
  <c r="K48" i="3" l="1"/>
  <c r="Z48" i="3" s="1"/>
  <c r="J48" i="3"/>
  <c r="F50" i="3"/>
  <c r="H49" i="3"/>
  <c r="M49" i="3" s="1"/>
  <c r="I49" i="3"/>
  <c r="K49" i="3" l="1"/>
  <c r="Z49" i="3" s="1"/>
  <c r="J49" i="3"/>
  <c r="F51" i="3"/>
  <c r="I50" i="3"/>
  <c r="H50" i="3"/>
  <c r="M50" i="3" s="1"/>
  <c r="K50" i="3" l="1"/>
  <c r="Z50" i="3" s="1"/>
  <c r="J50" i="3"/>
  <c r="H51" i="3"/>
  <c r="M51" i="3" s="1"/>
  <c r="F52" i="3"/>
  <c r="I51" i="3"/>
  <c r="J51" i="3" l="1"/>
  <c r="K51" i="3"/>
  <c r="Z51" i="3" s="1"/>
  <c r="H52" i="3"/>
  <c r="M52" i="3" s="1"/>
  <c r="I52" i="3"/>
  <c r="F53" i="3"/>
  <c r="J52" i="3" l="1"/>
  <c r="K52" i="3"/>
  <c r="Z52" i="3" s="1"/>
  <c r="I53" i="3"/>
  <c r="H53" i="3"/>
  <c r="M53" i="3" s="1"/>
  <c r="F54" i="3"/>
  <c r="I54" i="3" l="1"/>
  <c r="H54" i="3"/>
  <c r="M54" i="3" s="1"/>
  <c r="F55" i="3"/>
  <c r="K53" i="3"/>
  <c r="Z53" i="3" s="1"/>
  <c r="J53" i="3"/>
  <c r="I55" i="3" l="1"/>
  <c r="H55" i="3"/>
  <c r="M55" i="3" s="1"/>
  <c r="F56" i="3"/>
  <c r="J54" i="3"/>
  <c r="K54" i="3"/>
  <c r="Z54" i="3" s="1"/>
  <c r="F57" i="3" l="1"/>
  <c r="I56" i="3"/>
  <c r="H56" i="3"/>
  <c r="M56" i="3" s="1"/>
  <c r="K55" i="3"/>
  <c r="Z55" i="3" s="1"/>
  <c r="J55" i="3"/>
  <c r="I57" i="3" l="1"/>
  <c r="H57" i="3"/>
  <c r="M57" i="3" s="1"/>
  <c r="F58" i="3"/>
  <c r="K56" i="3"/>
  <c r="Z56" i="3" s="1"/>
  <c r="J56" i="3"/>
  <c r="K57" i="3" l="1"/>
  <c r="Z57" i="3" s="1"/>
  <c r="J57" i="3"/>
  <c r="F59" i="3"/>
  <c r="H58" i="3"/>
  <c r="M58" i="3" s="1"/>
  <c r="I58" i="3"/>
  <c r="I59" i="3" l="1"/>
  <c r="F60" i="3"/>
  <c r="H59" i="3"/>
  <c r="M59" i="3" s="1"/>
  <c r="K58" i="3"/>
  <c r="Z58" i="3" s="1"/>
  <c r="J58" i="3"/>
  <c r="H60" i="3" l="1"/>
  <c r="M60" i="3" s="1"/>
  <c r="F61" i="3"/>
  <c r="I60" i="3"/>
  <c r="K59" i="3"/>
  <c r="Z59" i="3" s="1"/>
  <c r="J59" i="3"/>
  <c r="J60" i="3" l="1"/>
  <c r="K60" i="3"/>
  <c r="Z60" i="3" s="1"/>
  <c r="I61" i="3"/>
  <c r="H61" i="3"/>
  <c r="M61" i="3" s="1"/>
  <c r="F62" i="3"/>
  <c r="K61" i="3" l="1"/>
  <c r="Z61" i="3" s="1"/>
  <c r="J61" i="3"/>
  <c r="I62" i="3"/>
  <c r="H62" i="3"/>
  <c r="M62" i="3" s="1"/>
  <c r="F63" i="3"/>
  <c r="I63" i="3" l="1"/>
  <c r="H63" i="3"/>
  <c r="M63" i="3" s="1"/>
  <c r="F64" i="3"/>
  <c r="J62" i="3"/>
  <c r="K62" i="3"/>
  <c r="Z62" i="3" s="1"/>
  <c r="I64" i="3" l="1"/>
  <c r="H64" i="3"/>
  <c r="M64" i="3" s="1"/>
  <c r="F65" i="3"/>
  <c r="K63" i="3"/>
  <c r="Z63" i="3" s="1"/>
  <c r="J63" i="3"/>
  <c r="I65" i="3" l="1"/>
  <c r="H65" i="3"/>
  <c r="M65" i="3" s="1"/>
  <c r="K64" i="3"/>
  <c r="Z64" i="3" s="1"/>
  <c r="J64" i="3"/>
  <c r="K65" i="3" l="1"/>
  <c r="Z65" i="3" s="1"/>
  <c r="J65" i="3"/>
</calcChain>
</file>

<file path=xl/sharedStrings.xml><?xml version="1.0" encoding="utf-8"?>
<sst xmlns="http://schemas.openxmlformats.org/spreadsheetml/2006/main" count="705" uniqueCount="228">
  <si>
    <t>MAT</t>
  </si>
  <si>
    <t>NOM ET PRENOM</t>
  </si>
  <si>
    <t>CIN</t>
  </si>
  <si>
    <t>CNSS</t>
  </si>
  <si>
    <t>DATE D'EMBAUCHE</t>
  </si>
  <si>
    <t>FONCTION</t>
  </si>
  <si>
    <t>SAL NET</t>
  </si>
  <si>
    <t>N° RIB</t>
  </si>
  <si>
    <t>BANQUE</t>
  </si>
  <si>
    <t>AGENCE</t>
  </si>
  <si>
    <t>CIT FAM</t>
  </si>
  <si>
    <t>DATE SORTIE</t>
  </si>
  <si>
    <t>AB</t>
  </si>
  <si>
    <t>B00012</t>
  </si>
  <si>
    <t>PRESIDENT DIRECTEUR GENERAL</t>
  </si>
  <si>
    <t>000000000000011111111111</t>
  </si>
  <si>
    <t>SGMB</t>
  </si>
  <si>
    <t>YAACOUB ELMANSOUR</t>
  </si>
  <si>
    <t>BE000122</t>
  </si>
  <si>
    <t>EMPLOYEE</t>
  </si>
  <si>
    <t>CIH</t>
  </si>
  <si>
    <t>CASA ABDELMOUMEN</t>
  </si>
  <si>
    <t>BE000123</t>
  </si>
  <si>
    <t>DIRECTEUR TECHNIQUE</t>
  </si>
  <si>
    <t>SIDI OTHMANE</t>
  </si>
  <si>
    <t>BE000124</t>
  </si>
  <si>
    <t>DIRECTEUR COMMERCIAL</t>
  </si>
  <si>
    <t>ROND POINT D'EUROP</t>
  </si>
  <si>
    <t>BE000125</t>
  </si>
  <si>
    <t>TECHNICIEN</t>
  </si>
  <si>
    <t>ABDELMOUMEN</t>
  </si>
  <si>
    <t>BE000126</t>
  </si>
  <si>
    <t>AIDE COMPTABLE</t>
  </si>
  <si>
    <t>BP</t>
  </si>
  <si>
    <t>BE000127</t>
  </si>
  <si>
    <t>AGENT DE SERVICE</t>
  </si>
  <si>
    <t>BMCE</t>
  </si>
  <si>
    <t>DAMANE</t>
  </si>
  <si>
    <t>BE000128</t>
  </si>
  <si>
    <t>MOHAMEDIA ELALIA</t>
  </si>
  <si>
    <t>BE000129</t>
  </si>
  <si>
    <t>COMPTABLE</t>
  </si>
  <si>
    <t>BIR ANZARANE</t>
  </si>
  <si>
    <t>BE000130</t>
  </si>
  <si>
    <t>ASSISTANTE COMMERCIALE</t>
  </si>
  <si>
    <t>DERB GHALLEF</t>
  </si>
  <si>
    <t>BE000131</t>
  </si>
  <si>
    <t>TECHNICO-COMMERCIAL</t>
  </si>
  <si>
    <t>BMCI</t>
  </si>
  <si>
    <t>SALE MEDINA</t>
  </si>
  <si>
    <t>BE000132</t>
  </si>
  <si>
    <t>-</t>
  </si>
  <si>
    <t>BE000133</t>
  </si>
  <si>
    <t>HAY SALAM SALE</t>
  </si>
  <si>
    <t>BE000134</t>
  </si>
  <si>
    <t>RESPONSABLE AGENCE METEC CASA</t>
  </si>
  <si>
    <t>AGENCE LAHJAJMA</t>
  </si>
  <si>
    <t>BE000135</t>
  </si>
  <si>
    <t>RESPONSABLE AGENCE METEC FES</t>
  </si>
  <si>
    <t>FES NARJIS</t>
  </si>
  <si>
    <t>BE000136</t>
  </si>
  <si>
    <t>ASSISTANTE SCE MARCHES</t>
  </si>
  <si>
    <t>SIDI MAAROUF</t>
  </si>
  <si>
    <t>BE000137</t>
  </si>
  <si>
    <t>DIRECTEUR GENERAL ADJOINT</t>
  </si>
  <si>
    <t>MAARIF ROUDANI</t>
  </si>
  <si>
    <t>BE000138</t>
  </si>
  <si>
    <t>BE000139</t>
  </si>
  <si>
    <t>ASSISTANTE</t>
  </si>
  <si>
    <t>SAAD EL KHEIR</t>
  </si>
  <si>
    <t>BE000140</t>
  </si>
  <si>
    <t>RESPONSABLE AGENCE</t>
  </si>
  <si>
    <t>PATRICE LAMUMBA</t>
  </si>
  <si>
    <t>BE000141</t>
  </si>
  <si>
    <t>RESPONSABLE SCE INFORMATIQUE</t>
  </si>
  <si>
    <t>DRISSIA</t>
  </si>
  <si>
    <t>BE000142</t>
  </si>
  <si>
    <t>BE000143</t>
  </si>
  <si>
    <t>CHEF DE PRODUIT</t>
  </si>
  <si>
    <t>PASTEUR</t>
  </si>
  <si>
    <t>BE000144</t>
  </si>
  <si>
    <t>CONTROLEUR DE GESTION</t>
  </si>
  <si>
    <t>BE000145</t>
  </si>
  <si>
    <t>COMMERCIAL</t>
  </si>
  <si>
    <t>SAISS</t>
  </si>
  <si>
    <t>BE000146</t>
  </si>
  <si>
    <t>BE000147</t>
  </si>
  <si>
    <t>BE000148</t>
  </si>
  <si>
    <t>RESPONSABLE SCE COMMERCIAL</t>
  </si>
  <si>
    <t>MOHAMEDIA VILLE</t>
  </si>
  <si>
    <t>BE000149</t>
  </si>
  <si>
    <t>INFORMATICIEN AGENCE FES</t>
  </si>
  <si>
    <t>FES ELOUAFA</t>
  </si>
  <si>
    <t>BE000150</t>
  </si>
  <si>
    <t>MENARA</t>
  </si>
  <si>
    <t>BE000151</t>
  </si>
  <si>
    <t>RESPONSABLE AGENCE MARRAKECH</t>
  </si>
  <si>
    <t>AWB</t>
  </si>
  <si>
    <t>ABDELKRIM ELKHATABI</t>
  </si>
  <si>
    <t>BE000152</t>
  </si>
  <si>
    <t>DIRECTRICE MARKETING</t>
  </si>
  <si>
    <t>SOUISSI</t>
  </si>
  <si>
    <t>BE000153</t>
  </si>
  <si>
    <t>BE000154</t>
  </si>
  <si>
    <t>MAGASINIER</t>
  </si>
  <si>
    <t>BE000155</t>
  </si>
  <si>
    <t>INFORMATICIEN</t>
  </si>
  <si>
    <t>SIDI MOUMEN</t>
  </si>
  <si>
    <t>BE000156</t>
  </si>
  <si>
    <t>CHEF COMPTABLE</t>
  </si>
  <si>
    <t>BE000157</t>
  </si>
  <si>
    <t>RESPONSABLE SCE MARCHES</t>
  </si>
  <si>
    <t>OMAR SLAOUI</t>
  </si>
  <si>
    <t>BE000158</t>
  </si>
  <si>
    <t xml:space="preserve">AGENT DE SERVICE </t>
  </si>
  <si>
    <t>ALMAGHRIB ALARABI</t>
  </si>
  <si>
    <t>BE000159</t>
  </si>
  <si>
    <t>EL BATHA</t>
  </si>
  <si>
    <t>BE000160</t>
  </si>
  <si>
    <t>DECLARANT EN DOUANES</t>
  </si>
  <si>
    <t>SG</t>
  </si>
  <si>
    <t>ZOUBIR</t>
  </si>
  <si>
    <t>BE000161</t>
  </si>
  <si>
    <t>BE000162</t>
  </si>
  <si>
    <t>DAF</t>
  </si>
  <si>
    <t>SIDI MAAROUF OULED HADDOU</t>
  </si>
  <si>
    <t>BE000163</t>
  </si>
  <si>
    <t>ASSISTANTE DE DIRECTION</t>
  </si>
  <si>
    <t>ATTAWFIK</t>
  </si>
  <si>
    <t>BE000164</t>
  </si>
  <si>
    <t>BE000165</t>
  </si>
  <si>
    <t>LIVREUR</t>
  </si>
  <si>
    <t>BE000166</t>
  </si>
  <si>
    <t>BE000167</t>
  </si>
  <si>
    <t>IDRISS I</t>
  </si>
  <si>
    <t>BE000168</t>
  </si>
  <si>
    <t>BE000169</t>
  </si>
  <si>
    <t>BE000170</t>
  </si>
  <si>
    <t>ELMAJD</t>
  </si>
  <si>
    <t>BE000171</t>
  </si>
  <si>
    <t>KOREA</t>
  </si>
  <si>
    <t>BE000172</t>
  </si>
  <si>
    <t>SAISS FES</t>
  </si>
  <si>
    <t>BE000173</t>
  </si>
  <si>
    <t>BE000174</t>
  </si>
  <si>
    <t>BE000175</t>
  </si>
  <si>
    <t>RESP. STOCK ET LOGISTIQUE</t>
  </si>
  <si>
    <t>HAUSSALI-59</t>
  </si>
  <si>
    <t>BE000176</t>
  </si>
  <si>
    <t>HAY EL MASJID</t>
  </si>
  <si>
    <t>BE000177</t>
  </si>
  <si>
    <t>SALARIEE</t>
  </si>
  <si>
    <t>BE000178</t>
  </si>
  <si>
    <t>BE000179</t>
  </si>
  <si>
    <t>TECHNICIEN BIO-MEDICAL</t>
  </si>
  <si>
    <t>SIDI HAJJAJ</t>
  </si>
  <si>
    <t>BE000180</t>
  </si>
  <si>
    <t>BE000181</t>
  </si>
  <si>
    <t>OULFA ZOUBEIR</t>
  </si>
  <si>
    <t>BE000182</t>
  </si>
  <si>
    <t>BEAUSEJEUR</t>
  </si>
  <si>
    <t>BE000183</t>
  </si>
  <si>
    <t>CLCA TISSA</t>
  </si>
  <si>
    <t>BE000184</t>
  </si>
  <si>
    <t>INGENIEUR BIO-MEDICAL</t>
  </si>
  <si>
    <t>BE000185</t>
  </si>
  <si>
    <t>RESPONSABLE AUDIT ET CONTRÔLE DE GESTION</t>
  </si>
  <si>
    <t>BE000186</t>
  </si>
  <si>
    <t>CHARGE DE CLIENTEL</t>
  </si>
  <si>
    <t>LA RESISTANCE</t>
  </si>
  <si>
    <t>BE000187</t>
  </si>
  <si>
    <t>BE000188</t>
  </si>
  <si>
    <t>ABDELKRIM ELKHATTABI</t>
  </si>
  <si>
    <t>BE000189</t>
  </si>
  <si>
    <t>MARRAKECH AMINE</t>
  </si>
  <si>
    <t>BE000190</t>
  </si>
  <si>
    <t>CHARGE D'APPROVISIONNEMENT</t>
  </si>
  <si>
    <t>20 AOUT</t>
  </si>
  <si>
    <t>BE000191</t>
  </si>
  <si>
    <t>GARDIEN</t>
  </si>
  <si>
    <t xml:space="preserve">MARRAKECH </t>
  </si>
  <si>
    <t>BE000192</t>
  </si>
  <si>
    <t>ALBARID BANK</t>
  </si>
  <si>
    <t>BE000193</t>
  </si>
  <si>
    <t>STAGIAIRE</t>
  </si>
  <si>
    <t>BE000194</t>
  </si>
  <si>
    <t>FES BD ELFIDA</t>
  </si>
  <si>
    <t>BE000195</t>
  </si>
  <si>
    <t>RES. ACHAT ET STOCK</t>
  </si>
  <si>
    <t>MOHAMED V</t>
  </si>
  <si>
    <t>BE000196</t>
  </si>
  <si>
    <t>BE000197</t>
  </si>
  <si>
    <t>OPERATRICE DE SAISIE</t>
  </si>
  <si>
    <t>AIN SBAA</t>
  </si>
  <si>
    <t>BE000198</t>
  </si>
  <si>
    <t>MOUKDAD LAHRIZI</t>
  </si>
  <si>
    <t>BE000199</t>
  </si>
  <si>
    <t>BE000200</t>
  </si>
  <si>
    <t>DATE CALCULE CONGE</t>
  </si>
  <si>
    <t>CONGE 2022</t>
  </si>
  <si>
    <t xml:space="preserve">NOM </t>
  </si>
  <si>
    <t>PRENOM</t>
  </si>
  <si>
    <t>DATE EMB</t>
  </si>
  <si>
    <t>AUJOURDHUI</t>
  </si>
  <si>
    <t>DATE D EXERC</t>
  </si>
  <si>
    <t xml:space="preserve">NB MOIS </t>
  </si>
  <si>
    <t>NR ANN</t>
  </si>
  <si>
    <t>NR MOIS</t>
  </si>
  <si>
    <t>ANCIEN</t>
  </si>
  <si>
    <t>RELIQUAT 2021</t>
  </si>
  <si>
    <t>DROIT 2022</t>
  </si>
  <si>
    <t>JAN</t>
  </si>
  <si>
    <t>FÉV</t>
  </si>
  <si>
    <t>MAR</t>
  </si>
  <si>
    <t>AVR</t>
  </si>
  <si>
    <t>MAI</t>
  </si>
  <si>
    <t>JUI</t>
  </si>
  <si>
    <t>JUIL</t>
  </si>
  <si>
    <t>AOÛ</t>
  </si>
  <si>
    <t>SEP</t>
  </si>
  <si>
    <t>OCT</t>
  </si>
  <si>
    <t>NOV</t>
  </si>
  <si>
    <t>DÉC</t>
  </si>
  <si>
    <t>RESTE</t>
  </si>
  <si>
    <t>MN</t>
  </si>
  <si>
    <t>RESPONSABLE SCE AO</t>
  </si>
  <si>
    <t>RES. ACHAT ET LOGISTIQUE</t>
  </si>
  <si>
    <t>COMMERCIALE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</si>
</sst>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164" fontId="3" fillId="0" borderId="4" xfId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/>
    </xf>
    <xf numFmtId="164" fontId="3" fillId="0" borderId="3" xfId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14" fontId="3" fillId="0" borderId="7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164" fontId="3" fillId="0" borderId="0" xfId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4" borderId="0" xfId="0" applyFont="1" applyFill="1" applyAlignment="1">
      <alignment horizontal="center"/>
    </xf>
    <xf numFmtId="14" fontId="2" fillId="4" borderId="0" xfId="1" applyNumberFormat="1" applyFont="1" applyFill="1" applyAlignment="1">
      <alignment horizont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/>
    </xf>
    <xf numFmtId="164" fontId="2" fillId="5" borderId="1" xfId="1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14" fontId="3" fillId="0" borderId="1" xfId="1" applyNumberFormat="1" applyFont="1" applyBorder="1" applyAlignment="1">
      <alignment horizontal="center"/>
    </xf>
    <xf numFmtId="164" fontId="3" fillId="0" borderId="1" xfId="1" applyFont="1" applyBorder="1" applyAlignment="1">
      <alignment horizontal="center"/>
    </xf>
    <xf numFmtId="164" fontId="3" fillId="6" borderId="1" xfId="1" applyFont="1" applyFill="1" applyBorder="1" applyAlignment="1">
      <alignment horizontal="center"/>
    </xf>
    <xf numFmtId="164" fontId="3" fillId="0" borderId="1" xfId="1" applyFont="1" applyFill="1" applyBorder="1" applyAlignment="1">
      <alignment horizontal="center"/>
    </xf>
    <xf numFmtId="16" fontId="3" fillId="0" borderId="0" xfId="0" applyNumberFormat="1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3" fillId="0" borderId="0" xfId="1" applyNumberFormat="1" applyFont="1" applyAlignment="1">
      <alignment horizontal="center"/>
    </xf>
  </cellXfs>
  <cellStyles count="2">
    <cellStyle name="Comma 2" xfId="1" xr:uid="{95C310EF-07EA-4A03-B544-934C382C2EB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9493-D3AE-4728-BAF9-D0B379E94C61}">
  <sheetPr codeName="Feuil1"/>
  <dimension ref="A2:M82"/>
  <sheetViews>
    <sheetView tabSelected="1" workbookViewId="0">
      <pane ySplit="2" topLeftCell="A3" activePane="bottomLeft" state="frozen"/>
      <selection pane="bottomLeft" activeCell="H15" sqref="H15"/>
    </sheetView>
  </sheetViews>
  <sheetFormatPr defaultColWidth="25" defaultRowHeight="12.75" x14ac:dyDescent="0.2"/>
  <cols>
    <col min="1" max="6" width="25" style="4" customWidth="1"/>
    <col min="7" max="7" width="25" style="24" customWidth="1"/>
    <col min="8" max="8" width="25" style="25" customWidth="1"/>
    <col min="9" max="10" width="25" style="4" customWidth="1"/>
    <col min="11" max="11" width="25" style="26" customWidth="1"/>
    <col min="12" max="16384" width="25" style="4"/>
  </cols>
  <sheetData>
    <row r="2" spans="1:12" x14ac:dyDescent="0.2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3" t="s">
        <v>10</v>
      </c>
      <c r="L2" s="2" t="s">
        <v>11</v>
      </c>
    </row>
    <row r="3" spans="1:12" x14ac:dyDescent="0.2">
      <c r="A3" s="5">
        <v>110</v>
      </c>
      <c r="B3" s="6" t="s">
        <v>12</v>
      </c>
      <c r="C3" s="7" t="s">
        <v>13</v>
      </c>
      <c r="D3" s="7">
        <v>190000000</v>
      </c>
      <c r="E3" s="8">
        <v>35065</v>
      </c>
      <c r="F3" s="7" t="s">
        <v>14</v>
      </c>
      <c r="G3" s="9">
        <v>28000</v>
      </c>
      <c r="H3" s="10" t="s">
        <v>15</v>
      </c>
      <c r="I3" s="7" t="s">
        <v>16</v>
      </c>
      <c r="J3" s="7" t="s">
        <v>17</v>
      </c>
      <c r="K3" s="11">
        <v>1</v>
      </c>
      <c r="L3" s="12"/>
    </row>
    <row r="4" spans="1:12" x14ac:dyDescent="0.2">
      <c r="A4" s="13">
        <v>111</v>
      </c>
      <c r="B4" s="6" t="s">
        <v>12</v>
      </c>
      <c r="C4" s="6" t="s">
        <v>18</v>
      </c>
      <c r="D4" s="6">
        <v>190000001</v>
      </c>
      <c r="E4" s="14">
        <v>34243</v>
      </c>
      <c r="F4" s="6" t="s">
        <v>19</v>
      </c>
      <c r="G4" s="15">
        <v>3000</v>
      </c>
      <c r="H4" s="16" t="s">
        <v>15</v>
      </c>
      <c r="I4" s="6" t="s">
        <v>20</v>
      </c>
      <c r="J4" s="6" t="s">
        <v>21</v>
      </c>
      <c r="K4" s="17">
        <v>2</v>
      </c>
      <c r="L4" s="18"/>
    </row>
    <row r="5" spans="1:12" x14ac:dyDescent="0.2">
      <c r="A5" s="13">
        <v>143</v>
      </c>
      <c r="B5" s="6" t="s">
        <v>12</v>
      </c>
      <c r="C5" s="6" t="s">
        <v>22</v>
      </c>
      <c r="D5" s="6">
        <v>190000001</v>
      </c>
      <c r="E5" s="14">
        <v>35156</v>
      </c>
      <c r="F5" s="6" t="s">
        <v>23</v>
      </c>
      <c r="G5" s="15">
        <v>3000</v>
      </c>
      <c r="H5" s="16" t="s">
        <v>15</v>
      </c>
      <c r="I5" s="6" t="s">
        <v>20</v>
      </c>
      <c r="J5" s="6" t="s">
        <v>24</v>
      </c>
      <c r="K5" s="17">
        <v>1</v>
      </c>
      <c r="L5" s="18"/>
    </row>
    <row r="6" spans="1:12" x14ac:dyDescent="0.2">
      <c r="A6" s="13">
        <v>151</v>
      </c>
      <c r="B6" s="6" t="s">
        <v>12</v>
      </c>
      <c r="C6" s="6" t="s">
        <v>25</v>
      </c>
      <c r="D6" s="6">
        <v>190000001</v>
      </c>
      <c r="E6" s="14">
        <v>39126</v>
      </c>
      <c r="F6" s="6" t="s">
        <v>26</v>
      </c>
      <c r="G6" s="15">
        <v>3000</v>
      </c>
      <c r="H6" s="16" t="s">
        <v>15</v>
      </c>
      <c r="I6" s="6" t="s">
        <v>16</v>
      </c>
      <c r="J6" s="6" t="s">
        <v>27</v>
      </c>
      <c r="K6" s="17">
        <v>1</v>
      </c>
      <c r="L6" s="18"/>
    </row>
    <row r="7" spans="1:12" x14ac:dyDescent="0.2">
      <c r="A7" s="13">
        <v>160</v>
      </c>
      <c r="B7" s="6" t="s">
        <v>12</v>
      </c>
      <c r="C7" s="6" t="s">
        <v>28</v>
      </c>
      <c r="D7" s="6">
        <v>190000001</v>
      </c>
      <c r="E7" s="14">
        <v>35886</v>
      </c>
      <c r="F7" s="6" t="s">
        <v>29</v>
      </c>
      <c r="G7" s="15">
        <v>3000</v>
      </c>
      <c r="H7" s="16" t="s">
        <v>15</v>
      </c>
      <c r="I7" s="6" t="s">
        <v>20</v>
      </c>
      <c r="J7" s="6" t="s">
        <v>30</v>
      </c>
      <c r="K7" s="17">
        <v>1</v>
      </c>
      <c r="L7" s="18"/>
    </row>
    <row r="8" spans="1:12" x14ac:dyDescent="0.2">
      <c r="A8" s="13">
        <v>203</v>
      </c>
      <c r="B8" s="6" t="s">
        <v>12</v>
      </c>
      <c r="C8" s="6" t="s">
        <v>31</v>
      </c>
      <c r="D8" s="6">
        <v>190000001</v>
      </c>
      <c r="E8" s="14">
        <v>37803</v>
      </c>
      <c r="F8" s="6" t="s">
        <v>32</v>
      </c>
      <c r="G8" s="15">
        <v>3000</v>
      </c>
      <c r="H8" s="16" t="s">
        <v>15</v>
      </c>
      <c r="I8" s="6" t="s">
        <v>33</v>
      </c>
      <c r="J8" s="6" t="s">
        <v>30</v>
      </c>
      <c r="K8" s="17">
        <v>3</v>
      </c>
      <c r="L8" s="18"/>
    </row>
    <row r="9" spans="1:12" x14ac:dyDescent="0.2">
      <c r="A9" s="13">
        <v>211</v>
      </c>
      <c r="B9" s="6" t="s">
        <v>12</v>
      </c>
      <c r="C9" s="6" t="s">
        <v>34</v>
      </c>
      <c r="D9" s="6">
        <v>190000001</v>
      </c>
      <c r="E9" s="14">
        <v>37902</v>
      </c>
      <c r="F9" s="6" t="s">
        <v>35</v>
      </c>
      <c r="G9" s="15">
        <v>3000</v>
      </c>
      <c r="H9" s="16" t="s">
        <v>15</v>
      </c>
      <c r="I9" s="6" t="s">
        <v>36</v>
      </c>
      <c r="J9" s="6" t="s">
        <v>37</v>
      </c>
      <c r="K9" s="17">
        <v>1</v>
      </c>
      <c r="L9" s="18"/>
    </row>
    <row r="10" spans="1:12" x14ac:dyDescent="0.2">
      <c r="A10" s="13">
        <v>215</v>
      </c>
      <c r="B10" s="6" t="s">
        <v>12</v>
      </c>
      <c r="C10" s="6" t="s">
        <v>38</v>
      </c>
      <c r="D10" s="6">
        <v>190000001</v>
      </c>
      <c r="E10" s="14">
        <v>37987</v>
      </c>
      <c r="F10" s="6" t="s">
        <v>29</v>
      </c>
      <c r="G10" s="15">
        <v>3000</v>
      </c>
      <c r="H10" s="16" t="s">
        <v>15</v>
      </c>
      <c r="I10" s="6" t="s">
        <v>20</v>
      </c>
      <c r="J10" s="6" t="s">
        <v>39</v>
      </c>
      <c r="K10" s="17">
        <v>1</v>
      </c>
      <c r="L10" s="18"/>
    </row>
    <row r="11" spans="1:12" x14ac:dyDescent="0.2">
      <c r="A11" s="13">
        <v>223</v>
      </c>
      <c r="B11" s="6" t="s">
        <v>12</v>
      </c>
      <c r="C11" s="6" t="s">
        <v>40</v>
      </c>
      <c r="D11" s="6">
        <v>190000001</v>
      </c>
      <c r="E11" s="14">
        <v>38322</v>
      </c>
      <c r="F11" s="6" t="s">
        <v>41</v>
      </c>
      <c r="G11" s="15">
        <v>3000</v>
      </c>
      <c r="H11" s="16" t="s">
        <v>15</v>
      </c>
      <c r="I11" s="6" t="s">
        <v>33</v>
      </c>
      <c r="J11" s="6" t="s">
        <v>42</v>
      </c>
      <c r="K11" s="17">
        <v>1</v>
      </c>
      <c r="L11" s="18"/>
    </row>
    <row r="12" spans="1:12" x14ac:dyDescent="0.2">
      <c r="A12" s="13">
        <v>225</v>
      </c>
      <c r="B12" s="6" t="s">
        <v>12</v>
      </c>
      <c r="C12" s="6" t="s">
        <v>43</v>
      </c>
      <c r="D12" s="6">
        <v>190000001</v>
      </c>
      <c r="E12" s="14">
        <v>38384</v>
      </c>
      <c r="F12" s="6" t="s">
        <v>44</v>
      </c>
      <c r="G12" s="15">
        <v>3000</v>
      </c>
      <c r="H12" s="16" t="s">
        <v>15</v>
      </c>
      <c r="I12" s="6" t="s">
        <v>36</v>
      </c>
      <c r="J12" s="6" t="s">
        <v>45</v>
      </c>
      <c r="K12" s="17">
        <v>2</v>
      </c>
      <c r="L12" s="18"/>
    </row>
    <row r="13" spans="1:12" x14ac:dyDescent="0.2">
      <c r="A13" s="13">
        <v>230</v>
      </c>
      <c r="B13" s="6" t="s">
        <v>12</v>
      </c>
      <c r="C13" s="6" t="s">
        <v>46</v>
      </c>
      <c r="D13" s="6">
        <v>190000001</v>
      </c>
      <c r="E13" s="14">
        <v>38460</v>
      </c>
      <c r="F13" s="6" t="s">
        <v>47</v>
      </c>
      <c r="G13" s="15">
        <v>3000</v>
      </c>
      <c r="H13" s="16" t="s">
        <v>15</v>
      </c>
      <c r="I13" s="6" t="s">
        <v>48</v>
      </c>
      <c r="J13" s="6" t="s">
        <v>49</v>
      </c>
      <c r="K13" s="17">
        <v>1</v>
      </c>
      <c r="L13" s="18"/>
    </row>
    <row r="14" spans="1:12" x14ac:dyDescent="0.2">
      <c r="A14" s="13">
        <v>233</v>
      </c>
      <c r="B14" s="6" t="s">
        <v>12</v>
      </c>
      <c r="C14" s="6" t="s">
        <v>50</v>
      </c>
      <c r="D14" s="6">
        <v>190000001</v>
      </c>
      <c r="E14" s="14">
        <v>38626</v>
      </c>
      <c r="F14" s="6" t="s">
        <v>35</v>
      </c>
      <c r="G14" s="15">
        <v>3000</v>
      </c>
      <c r="H14" s="16" t="s">
        <v>15</v>
      </c>
      <c r="I14" s="6" t="s">
        <v>51</v>
      </c>
      <c r="J14" s="6" t="s">
        <v>51</v>
      </c>
      <c r="K14" s="17">
        <v>1</v>
      </c>
      <c r="L14" s="18"/>
    </row>
    <row r="15" spans="1:12" x14ac:dyDescent="0.2">
      <c r="A15" s="13">
        <v>237</v>
      </c>
      <c r="B15" s="6" t="s">
        <v>12</v>
      </c>
      <c r="C15" s="6" t="s">
        <v>52</v>
      </c>
      <c r="D15" s="6">
        <v>190000001</v>
      </c>
      <c r="E15" s="14">
        <v>38812</v>
      </c>
      <c r="F15" s="6" t="s">
        <v>47</v>
      </c>
      <c r="G15" s="15">
        <v>3000</v>
      </c>
      <c r="H15" s="16" t="s">
        <v>15</v>
      </c>
      <c r="I15" s="6" t="s">
        <v>20</v>
      </c>
      <c r="J15" s="6" t="s">
        <v>53</v>
      </c>
      <c r="K15" s="17">
        <v>1</v>
      </c>
      <c r="L15" s="18"/>
    </row>
    <row r="16" spans="1:12" x14ac:dyDescent="0.2">
      <c r="A16" s="13">
        <v>245</v>
      </c>
      <c r="B16" s="6" t="s">
        <v>12</v>
      </c>
      <c r="C16" s="6" t="s">
        <v>54</v>
      </c>
      <c r="D16" s="6">
        <v>190000001</v>
      </c>
      <c r="E16" s="14">
        <v>38957</v>
      </c>
      <c r="F16" s="6" t="s">
        <v>55</v>
      </c>
      <c r="G16" s="15">
        <v>3000</v>
      </c>
      <c r="H16" s="16" t="s">
        <v>15</v>
      </c>
      <c r="I16" s="6" t="s">
        <v>33</v>
      </c>
      <c r="J16" s="6" t="s">
        <v>56</v>
      </c>
      <c r="K16" s="17">
        <v>1</v>
      </c>
      <c r="L16" s="18"/>
    </row>
    <row r="17" spans="1:12" x14ac:dyDescent="0.2">
      <c r="A17" s="13">
        <v>250</v>
      </c>
      <c r="B17" s="6" t="s">
        <v>12</v>
      </c>
      <c r="C17" s="6" t="s">
        <v>57</v>
      </c>
      <c r="D17" s="6">
        <v>190000001</v>
      </c>
      <c r="E17" s="14">
        <v>39022</v>
      </c>
      <c r="F17" s="6" t="s">
        <v>58</v>
      </c>
      <c r="G17" s="15">
        <v>3000</v>
      </c>
      <c r="H17" s="16" t="s">
        <v>15</v>
      </c>
      <c r="I17" s="6" t="s">
        <v>20</v>
      </c>
      <c r="J17" s="6" t="s">
        <v>59</v>
      </c>
      <c r="K17" s="17">
        <v>1</v>
      </c>
      <c r="L17" s="18"/>
    </row>
    <row r="18" spans="1:12" x14ac:dyDescent="0.2">
      <c r="A18" s="13">
        <v>254</v>
      </c>
      <c r="B18" s="6" t="s">
        <v>12</v>
      </c>
      <c r="C18" s="6" t="s">
        <v>60</v>
      </c>
      <c r="D18" s="6">
        <v>190000001</v>
      </c>
      <c r="E18" s="14">
        <v>39142</v>
      </c>
      <c r="F18" s="6" t="s">
        <v>61</v>
      </c>
      <c r="G18" s="15">
        <v>3000</v>
      </c>
      <c r="H18" s="16" t="s">
        <v>15</v>
      </c>
      <c r="I18" s="6" t="s">
        <v>36</v>
      </c>
      <c r="J18" s="6" t="s">
        <v>62</v>
      </c>
      <c r="K18" s="17">
        <v>2</v>
      </c>
      <c r="L18" s="18"/>
    </row>
    <row r="19" spans="1:12" x14ac:dyDescent="0.2">
      <c r="A19" s="13">
        <v>260</v>
      </c>
      <c r="B19" s="6" t="s">
        <v>12</v>
      </c>
      <c r="C19" s="6" t="s">
        <v>63</v>
      </c>
      <c r="D19" s="6">
        <v>190000001</v>
      </c>
      <c r="E19" s="14">
        <v>39326</v>
      </c>
      <c r="F19" s="6" t="s">
        <v>64</v>
      </c>
      <c r="G19" s="15">
        <v>3000</v>
      </c>
      <c r="H19" s="16" t="s">
        <v>15</v>
      </c>
      <c r="I19" s="6" t="s">
        <v>48</v>
      </c>
      <c r="J19" s="6" t="s">
        <v>65</v>
      </c>
      <c r="K19" s="17">
        <v>1</v>
      </c>
      <c r="L19" s="18"/>
    </row>
    <row r="20" spans="1:12" x14ac:dyDescent="0.2">
      <c r="A20" s="13">
        <v>266</v>
      </c>
      <c r="B20" s="6" t="s">
        <v>12</v>
      </c>
      <c r="C20" s="6" t="s">
        <v>66</v>
      </c>
      <c r="D20" s="6">
        <v>190000001</v>
      </c>
      <c r="E20" s="14">
        <v>40224</v>
      </c>
      <c r="F20" s="6" t="s">
        <v>29</v>
      </c>
      <c r="G20" s="15">
        <v>3000</v>
      </c>
      <c r="H20" s="16" t="s">
        <v>15</v>
      </c>
      <c r="I20" s="6" t="s">
        <v>48</v>
      </c>
      <c r="J20" s="6" t="s">
        <v>65</v>
      </c>
      <c r="K20" s="17">
        <v>1</v>
      </c>
      <c r="L20" s="18"/>
    </row>
    <row r="21" spans="1:12" x14ac:dyDescent="0.2">
      <c r="A21" s="13">
        <v>274</v>
      </c>
      <c r="B21" s="6" t="s">
        <v>12</v>
      </c>
      <c r="C21" s="6" t="s">
        <v>67</v>
      </c>
      <c r="D21" s="6">
        <v>190000001</v>
      </c>
      <c r="E21" s="14">
        <v>39661</v>
      </c>
      <c r="F21" s="6" t="s">
        <v>68</v>
      </c>
      <c r="G21" s="15">
        <v>3000</v>
      </c>
      <c r="H21" s="16" t="s">
        <v>15</v>
      </c>
      <c r="I21" s="6" t="s">
        <v>33</v>
      </c>
      <c r="J21" s="6" t="s">
        <v>69</v>
      </c>
      <c r="K21" s="17">
        <v>2</v>
      </c>
      <c r="L21" s="18"/>
    </row>
    <row r="22" spans="1:12" x14ac:dyDescent="0.2">
      <c r="A22" s="13">
        <v>278</v>
      </c>
      <c r="B22" s="6" t="s">
        <v>12</v>
      </c>
      <c r="C22" s="6" t="s">
        <v>70</v>
      </c>
      <c r="D22" s="6">
        <v>190000001</v>
      </c>
      <c r="E22" s="14">
        <v>39753</v>
      </c>
      <c r="F22" s="6" t="s">
        <v>71</v>
      </c>
      <c r="G22" s="15">
        <v>3000</v>
      </c>
      <c r="H22" s="16" t="s">
        <v>15</v>
      </c>
      <c r="I22" s="6" t="s">
        <v>33</v>
      </c>
      <c r="J22" s="6" t="s">
        <v>72</v>
      </c>
      <c r="K22" s="17">
        <v>1</v>
      </c>
      <c r="L22" s="18"/>
    </row>
    <row r="23" spans="1:12" x14ac:dyDescent="0.2">
      <c r="A23" s="13">
        <v>282</v>
      </c>
      <c r="B23" s="6" t="s">
        <v>12</v>
      </c>
      <c r="C23" s="6" t="s">
        <v>73</v>
      </c>
      <c r="D23" s="6">
        <v>190000001</v>
      </c>
      <c r="E23" s="14">
        <v>39845</v>
      </c>
      <c r="F23" s="6" t="s">
        <v>74</v>
      </c>
      <c r="G23" s="15">
        <v>3000</v>
      </c>
      <c r="H23" s="16" t="s">
        <v>15</v>
      </c>
      <c r="I23" s="6" t="s">
        <v>33</v>
      </c>
      <c r="J23" s="6" t="s">
        <v>75</v>
      </c>
      <c r="K23" s="17">
        <v>1</v>
      </c>
      <c r="L23" s="18"/>
    </row>
    <row r="24" spans="1:12" x14ac:dyDescent="0.2">
      <c r="A24" s="13">
        <v>283</v>
      </c>
      <c r="B24" s="6" t="s">
        <v>12</v>
      </c>
      <c r="C24" s="6" t="s">
        <v>76</v>
      </c>
      <c r="D24" s="6">
        <v>190000001</v>
      </c>
      <c r="E24" s="14">
        <v>39995</v>
      </c>
      <c r="F24" s="6" t="s">
        <v>29</v>
      </c>
      <c r="G24" s="15">
        <v>3000</v>
      </c>
      <c r="H24" s="16" t="s">
        <v>15</v>
      </c>
      <c r="I24" s="6" t="s">
        <v>20</v>
      </c>
      <c r="J24" s="6" t="s">
        <v>30</v>
      </c>
      <c r="K24" s="17">
        <v>1</v>
      </c>
      <c r="L24" s="18"/>
    </row>
    <row r="25" spans="1:12" x14ac:dyDescent="0.2">
      <c r="A25" s="13">
        <v>288</v>
      </c>
      <c r="B25" s="6" t="s">
        <v>12</v>
      </c>
      <c r="C25" s="6" t="s">
        <v>77</v>
      </c>
      <c r="D25" s="6">
        <v>190000001</v>
      </c>
      <c r="E25" s="14">
        <v>40057</v>
      </c>
      <c r="F25" s="6" t="s">
        <v>78</v>
      </c>
      <c r="G25" s="15">
        <v>3000</v>
      </c>
      <c r="H25" s="16" t="s">
        <v>15</v>
      </c>
      <c r="I25" s="6" t="s">
        <v>16</v>
      </c>
      <c r="J25" s="6" t="s">
        <v>79</v>
      </c>
      <c r="K25" s="17">
        <v>1</v>
      </c>
      <c r="L25" s="18"/>
    </row>
    <row r="26" spans="1:12" x14ac:dyDescent="0.2">
      <c r="A26" s="13">
        <v>289</v>
      </c>
      <c r="B26" s="6" t="s">
        <v>12</v>
      </c>
      <c r="C26" s="6" t="s">
        <v>80</v>
      </c>
      <c r="D26" s="6">
        <v>190000001</v>
      </c>
      <c r="E26" s="14">
        <v>40057</v>
      </c>
      <c r="F26" s="6" t="s">
        <v>81</v>
      </c>
      <c r="G26" s="15">
        <v>3000</v>
      </c>
      <c r="H26" s="16" t="s">
        <v>15</v>
      </c>
      <c r="I26" s="6" t="s">
        <v>16</v>
      </c>
      <c r="J26" s="6" t="s">
        <v>30</v>
      </c>
      <c r="K26" s="17">
        <v>2</v>
      </c>
      <c r="L26" s="19">
        <v>40877</v>
      </c>
    </row>
    <row r="27" spans="1:12" x14ac:dyDescent="0.2">
      <c r="A27" s="13">
        <v>291</v>
      </c>
      <c r="B27" s="6" t="s">
        <v>12</v>
      </c>
      <c r="C27" s="6" t="s">
        <v>82</v>
      </c>
      <c r="D27" s="6">
        <v>190000001</v>
      </c>
      <c r="E27" s="14">
        <v>40087</v>
      </c>
      <c r="F27" s="6" t="s">
        <v>83</v>
      </c>
      <c r="G27" s="15">
        <v>3000</v>
      </c>
      <c r="H27" s="16" t="s">
        <v>15</v>
      </c>
      <c r="I27" s="6" t="s">
        <v>33</v>
      </c>
      <c r="J27" s="6" t="s">
        <v>84</v>
      </c>
      <c r="K27" s="17">
        <v>3</v>
      </c>
      <c r="L27" s="18"/>
    </row>
    <row r="28" spans="1:12" x14ac:dyDescent="0.2">
      <c r="A28" s="13">
        <v>294</v>
      </c>
      <c r="B28" s="6" t="s">
        <v>12</v>
      </c>
      <c r="C28" s="6" t="s">
        <v>85</v>
      </c>
      <c r="D28" s="6">
        <v>190000001</v>
      </c>
      <c r="E28" s="14">
        <v>40118</v>
      </c>
      <c r="F28" s="6" t="s">
        <v>83</v>
      </c>
      <c r="G28" s="15">
        <v>3000</v>
      </c>
      <c r="H28" s="16" t="s">
        <v>15</v>
      </c>
      <c r="I28" s="6" t="s">
        <v>51</v>
      </c>
      <c r="J28" s="6" t="s">
        <v>51</v>
      </c>
      <c r="K28" s="17">
        <v>1</v>
      </c>
      <c r="L28" s="18"/>
    </row>
    <row r="29" spans="1:12" x14ac:dyDescent="0.2">
      <c r="A29" s="13">
        <v>298</v>
      </c>
      <c r="B29" s="6" t="s">
        <v>12</v>
      </c>
      <c r="C29" s="6" t="s">
        <v>86</v>
      </c>
      <c r="D29" s="6">
        <v>190000001</v>
      </c>
      <c r="E29" s="14">
        <v>40210</v>
      </c>
      <c r="F29" s="6" t="s">
        <v>35</v>
      </c>
      <c r="G29" s="15">
        <v>3000</v>
      </c>
      <c r="H29" s="16" t="s">
        <v>15</v>
      </c>
      <c r="I29" s="6" t="s">
        <v>16</v>
      </c>
      <c r="J29" s="6" t="s">
        <v>27</v>
      </c>
      <c r="K29" s="17">
        <v>1</v>
      </c>
      <c r="L29" s="18"/>
    </row>
    <row r="30" spans="1:12" x14ac:dyDescent="0.2">
      <c r="A30" s="13">
        <v>299</v>
      </c>
      <c r="B30" s="6" t="s">
        <v>12</v>
      </c>
      <c r="C30" s="6" t="s">
        <v>87</v>
      </c>
      <c r="D30" s="6">
        <v>190000001</v>
      </c>
      <c r="E30" s="14">
        <v>40261</v>
      </c>
      <c r="F30" s="6" t="s">
        <v>88</v>
      </c>
      <c r="G30" s="15">
        <v>3000</v>
      </c>
      <c r="H30" s="16" t="s">
        <v>15</v>
      </c>
      <c r="I30" s="6" t="s">
        <v>36</v>
      </c>
      <c r="J30" s="6" t="s">
        <v>89</v>
      </c>
      <c r="K30" s="17">
        <v>3</v>
      </c>
      <c r="L30" s="18"/>
    </row>
    <row r="31" spans="1:12" x14ac:dyDescent="0.2">
      <c r="A31" s="13">
        <v>300</v>
      </c>
      <c r="B31" s="6" t="s">
        <v>12</v>
      </c>
      <c r="C31" s="6" t="s">
        <v>90</v>
      </c>
      <c r="D31" s="6">
        <v>190000001</v>
      </c>
      <c r="E31" s="14">
        <v>40238</v>
      </c>
      <c r="F31" s="6" t="s">
        <v>91</v>
      </c>
      <c r="G31" s="15">
        <v>3000</v>
      </c>
      <c r="H31" s="16" t="s">
        <v>15</v>
      </c>
      <c r="I31" s="6" t="s">
        <v>16</v>
      </c>
      <c r="J31" s="6" t="s">
        <v>92</v>
      </c>
      <c r="K31" s="17">
        <v>1</v>
      </c>
      <c r="L31" s="18"/>
    </row>
    <row r="32" spans="1:12" x14ac:dyDescent="0.2">
      <c r="A32" s="13">
        <v>301</v>
      </c>
      <c r="B32" s="6" t="s">
        <v>12</v>
      </c>
      <c r="C32" s="6" t="s">
        <v>93</v>
      </c>
      <c r="D32" s="6">
        <v>190000001</v>
      </c>
      <c r="E32" s="14">
        <v>40238</v>
      </c>
      <c r="F32" s="6" t="s">
        <v>44</v>
      </c>
      <c r="G32" s="15">
        <v>3000</v>
      </c>
      <c r="H32" s="16" t="s">
        <v>15</v>
      </c>
      <c r="I32" s="6" t="s">
        <v>36</v>
      </c>
      <c r="J32" s="6" t="s">
        <v>94</v>
      </c>
      <c r="K32" s="17">
        <v>2</v>
      </c>
      <c r="L32" s="18"/>
    </row>
    <row r="33" spans="1:12" x14ac:dyDescent="0.2">
      <c r="A33" s="13">
        <v>303</v>
      </c>
      <c r="B33" s="6" t="s">
        <v>12</v>
      </c>
      <c r="C33" s="6" t="s">
        <v>95</v>
      </c>
      <c r="D33" s="6">
        <v>190000001</v>
      </c>
      <c r="E33" s="14">
        <v>40238</v>
      </c>
      <c r="F33" s="6" t="s">
        <v>96</v>
      </c>
      <c r="G33" s="15">
        <v>3000</v>
      </c>
      <c r="H33" s="16" t="s">
        <v>15</v>
      </c>
      <c r="I33" s="6" t="s">
        <v>97</v>
      </c>
      <c r="J33" s="6" t="s">
        <v>98</v>
      </c>
      <c r="K33" s="17">
        <v>1</v>
      </c>
      <c r="L33" s="18"/>
    </row>
    <row r="34" spans="1:12" x14ac:dyDescent="0.2">
      <c r="A34" s="13">
        <v>304</v>
      </c>
      <c r="B34" s="6" t="s">
        <v>12</v>
      </c>
      <c r="C34" s="6" t="s">
        <v>99</v>
      </c>
      <c r="D34" s="6">
        <v>190000001</v>
      </c>
      <c r="E34" s="14">
        <v>40252</v>
      </c>
      <c r="F34" s="6" t="s">
        <v>100</v>
      </c>
      <c r="G34" s="15">
        <v>3000</v>
      </c>
      <c r="H34" s="16" t="s">
        <v>15</v>
      </c>
      <c r="I34" s="6" t="s">
        <v>36</v>
      </c>
      <c r="J34" s="6" t="s">
        <v>101</v>
      </c>
      <c r="K34" s="17">
        <v>2</v>
      </c>
      <c r="L34" s="18"/>
    </row>
    <row r="35" spans="1:12" x14ac:dyDescent="0.2">
      <c r="A35" s="13">
        <v>305</v>
      </c>
      <c r="B35" s="6" t="s">
        <v>12</v>
      </c>
      <c r="C35" s="6" t="s">
        <v>102</v>
      </c>
      <c r="D35" s="6">
        <v>190000001</v>
      </c>
      <c r="E35" s="14">
        <v>40252</v>
      </c>
      <c r="F35" s="6" t="s">
        <v>29</v>
      </c>
      <c r="G35" s="15">
        <v>3000</v>
      </c>
      <c r="H35" s="16" t="s">
        <v>15</v>
      </c>
      <c r="I35" s="6" t="s">
        <v>20</v>
      </c>
      <c r="J35" s="6" t="s">
        <v>30</v>
      </c>
      <c r="K35" s="17">
        <v>1</v>
      </c>
      <c r="L35" s="18"/>
    </row>
    <row r="36" spans="1:12" x14ac:dyDescent="0.2">
      <c r="A36" s="13">
        <v>306</v>
      </c>
      <c r="B36" s="6" t="s">
        <v>12</v>
      </c>
      <c r="C36" s="6" t="s">
        <v>103</v>
      </c>
      <c r="D36" s="6">
        <v>190000001</v>
      </c>
      <c r="E36" s="14">
        <v>40233</v>
      </c>
      <c r="F36" s="6" t="s">
        <v>104</v>
      </c>
      <c r="G36" s="15">
        <v>3000</v>
      </c>
      <c r="H36" s="16" t="s">
        <v>15</v>
      </c>
      <c r="I36" s="6" t="s">
        <v>33</v>
      </c>
      <c r="J36" s="6" t="s">
        <v>30</v>
      </c>
      <c r="K36" s="17">
        <v>1</v>
      </c>
      <c r="L36" s="18"/>
    </row>
    <row r="37" spans="1:12" x14ac:dyDescent="0.2">
      <c r="A37" s="13">
        <v>307</v>
      </c>
      <c r="B37" s="6" t="s">
        <v>12</v>
      </c>
      <c r="C37" s="6" t="s">
        <v>105</v>
      </c>
      <c r="D37" s="6">
        <v>190000001</v>
      </c>
      <c r="E37" s="14">
        <v>40269</v>
      </c>
      <c r="F37" s="6" t="s">
        <v>106</v>
      </c>
      <c r="G37" s="15">
        <v>3000</v>
      </c>
      <c r="H37" s="16" t="s">
        <v>15</v>
      </c>
      <c r="I37" s="6" t="s">
        <v>33</v>
      </c>
      <c r="J37" s="6" t="s">
        <v>107</v>
      </c>
      <c r="K37" s="17">
        <v>1</v>
      </c>
      <c r="L37" s="18"/>
    </row>
    <row r="38" spans="1:12" x14ac:dyDescent="0.2">
      <c r="A38" s="13">
        <v>308</v>
      </c>
      <c r="B38" s="6" t="s">
        <v>12</v>
      </c>
      <c r="C38" s="6" t="s">
        <v>108</v>
      </c>
      <c r="D38" s="6">
        <v>190000001</v>
      </c>
      <c r="E38" s="14">
        <v>40312</v>
      </c>
      <c r="F38" s="6" t="s">
        <v>109</v>
      </c>
      <c r="G38" s="15">
        <v>3000</v>
      </c>
      <c r="H38" s="16" t="s">
        <v>15</v>
      </c>
      <c r="I38" s="6" t="s">
        <v>48</v>
      </c>
      <c r="J38" s="6" t="s">
        <v>65</v>
      </c>
      <c r="K38" s="17">
        <v>1</v>
      </c>
      <c r="L38" s="18"/>
    </row>
    <row r="39" spans="1:12" x14ac:dyDescent="0.2">
      <c r="A39" s="13">
        <v>309</v>
      </c>
      <c r="B39" s="6" t="s">
        <v>12</v>
      </c>
      <c r="C39" s="6" t="s">
        <v>110</v>
      </c>
      <c r="D39" s="6">
        <v>190000001</v>
      </c>
      <c r="E39" s="14">
        <v>40301</v>
      </c>
      <c r="F39" s="6" t="s">
        <v>111</v>
      </c>
      <c r="G39" s="15">
        <v>3000</v>
      </c>
      <c r="H39" s="16" t="s">
        <v>15</v>
      </c>
      <c r="I39" s="6" t="s">
        <v>16</v>
      </c>
      <c r="J39" s="6" t="s">
        <v>112</v>
      </c>
      <c r="K39" s="17">
        <v>2</v>
      </c>
      <c r="L39" s="18"/>
    </row>
    <row r="40" spans="1:12" x14ac:dyDescent="0.2">
      <c r="A40" s="13">
        <v>311</v>
      </c>
      <c r="B40" s="6" t="s">
        <v>12</v>
      </c>
      <c r="C40" s="6" t="s">
        <v>113</v>
      </c>
      <c r="D40" s="6">
        <v>190000001</v>
      </c>
      <c r="E40" s="14">
        <v>40336</v>
      </c>
      <c r="F40" s="6" t="s">
        <v>114</v>
      </c>
      <c r="G40" s="15">
        <v>3000</v>
      </c>
      <c r="H40" s="16" t="s">
        <v>15</v>
      </c>
      <c r="I40" s="6" t="s">
        <v>33</v>
      </c>
      <c r="J40" s="6" t="s">
        <v>115</v>
      </c>
      <c r="K40" s="17">
        <v>1</v>
      </c>
      <c r="L40" s="18"/>
    </row>
    <row r="41" spans="1:12" x14ac:dyDescent="0.2">
      <c r="A41" s="13">
        <v>312</v>
      </c>
      <c r="B41" s="6" t="s">
        <v>12</v>
      </c>
      <c r="C41" s="6" t="s">
        <v>116</v>
      </c>
      <c r="D41" s="6">
        <v>190000001</v>
      </c>
      <c r="E41" s="14">
        <v>40330</v>
      </c>
      <c r="F41" s="6" t="s">
        <v>83</v>
      </c>
      <c r="G41" s="15">
        <v>3000</v>
      </c>
      <c r="H41" s="16" t="s">
        <v>15</v>
      </c>
      <c r="I41" s="6" t="s">
        <v>16</v>
      </c>
      <c r="J41" s="6" t="s">
        <v>117</v>
      </c>
      <c r="K41" s="17">
        <v>1</v>
      </c>
      <c r="L41" s="18"/>
    </row>
    <row r="42" spans="1:12" x14ac:dyDescent="0.2">
      <c r="A42" s="13">
        <v>315</v>
      </c>
      <c r="B42" s="6" t="s">
        <v>12</v>
      </c>
      <c r="C42" s="6" t="s">
        <v>118</v>
      </c>
      <c r="D42" s="6">
        <v>190000001</v>
      </c>
      <c r="E42" s="14">
        <v>40471</v>
      </c>
      <c r="F42" s="6" t="s">
        <v>119</v>
      </c>
      <c r="G42" s="15">
        <v>3000</v>
      </c>
      <c r="H42" s="16" t="s">
        <v>15</v>
      </c>
      <c r="I42" s="6" t="s">
        <v>120</v>
      </c>
      <c r="J42" s="6" t="s">
        <v>121</v>
      </c>
      <c r="K42" s="17">
        <v>1</v>
      </c>
      <c r="L42" s="18"/>
    </row>
    <row r="43" spans="1:12" x14ac:dyDescent="0.2">
      <c r="A43" s="13">
        <v>316</v>
      </c>
      <c r="B43" s="6" t="s">
        <v>12</v>
      </c>
      <c r="C43" s="6" t="s">
        <v>122</v>
      </c>
      <c r="D43" s="6">
        <v>190000001</v>
      </c>
      <c r="E43" s="14">
        <v>40452</v>
      </c>
      <c r="F43" s="6" t="s">
        <v>35</v>
      </c>
      <c r="G43" s="15">
        <v>3000</v>
      </c>
      <c r="H43" s="16" t="s">
        <v>15</v>
      </c>
      <c r="I43" s="6" t="s">
        <v>97</v>
      </c>
      <c r="J43" s="6" t="s">
        <v>98</v>
      </c>
      <c r="K43" s="17">
        <v>1</v>
      </c>
      <c r="L43" s="18"/>
    </row>
    <row r="44" spans="1:12" x14ac:dyDescent="0.2">
      <c r="A44" s="13">
        <v>317</v>
      </c>
      <c r="B44" s="6" t="s">
        <v>12</v>
      </c>
      <c r="C44" s="6" t="s">
        <v>123</v>
      </c>
      <c r="D44" s="6">
        <v>190000001</v>
      </c>
      <c r="E44" s="14">
        <v>40181</v>
      </c>
      <c r="F44" s="6" t="s">
        <v>124</v>
      </c>
      <c r="G44" s="15">
        <v>3000</v>
      </c>
      <c r="H44" s="16" t="s">
        <v>15</v>
      </c>
      <c r="I44" s="6" t="s">
        <v>36</v>
      </c>
      <c r="J44" s="6" t="s">
        <v>125</v>
      </c>
      <c r="K44" s="17">
        <v>1</v>
      </c>
      <c r="L44" s="18"/>
    </row>
    <row r="45" spans="1:12" x14ac:dyDescent="0.2">
      <c r="A45" s="13">
        <v>318</v>
      </c>
      <c r="B45" s="6" t="s">
        <v>12</v>
      </c>
      <c r="C45" s="6" t="s">
        <v>126</v>
      </c>
      <c r="D45" s="6">
        <v>190000001</v>
      </c>
      <c r="E45" s="14">
        <v>40520</v>
      </c>
      <c r="F45" s="6" t="s">
        <v>127</v>
      </c>
      <c r="G45" s="15">
        <v>3000</v>
      </c>
      <c r="H45" s="16" t="s">
        <v>15</v>
      </c>
      <c r="I45" s="6" t="s">
        <v>33</v>
      </c>
      <c r="J45" s="6" t="s">
        <v>128</v>
      </c>
      <c r="K45" s="17">
        <v>3</v>
      </c>
      <c r="L45" s="18"/>
    </row>
    <row r="46" spans="1:12" x14ac:dyDescent="0.2">
      <c r="A46" s="13">
        <v>319</v>
      </c>
      <c r="B46" s="6" t="s">
        <v>12</v>
      </c>
      <c r="C46" s="6" t="s">
        <v>129</v>
      </c>
      <c r="D46" s="6">
        <v>190000001</v>
      </c>
      <c r="E46" s="14">
        <v>40514</v>
      </c>
      <c r="F46" s="6" t="s">
        <v>29</v>
      </c>
      <c r="G46" s="15">
        <v>3000</v>
      </c>
      <c r="H46" s="16" t="s">
        <v>15</v>
      </c>
      <c r="I46" s="6" t="s">
        <v>16</v>
      </c>
      <c r="J46" s="6" t="s">
        <v>17</v>
      </c>
      <c r="K46" s="17">
        <v>1</v>
      </c>
      <c r="L46" s="18"/>
    </row>
    <row r="47" spans="1:12" x14ac:dyDescent="0.2">
      <c r="A47" s="13">
        <v>320</v>
      </c>
      <c r="B47" s="6" t="s">
        <v>12</v>
      </c>
      <c r="C47" s="6" t="s">
        <v>130</v>
      </c>
      <c r="D47" s="6">
        <v>190000001</v>
      </c>
      <c r="E47" s="14">
        <v>40533</v>
      </c>
      <c r="F47" s="6" t="s">
        <v>131</v>
      </c>
      <c r="G47" s="15">
        <v>3000</v>
      </c>
      <c r="H47" s="16" t="s">
        <v>15</v>
      </c>
      <c r="I47" s="6" t="s">
        <v>48</v>
      </c>
      <c r="J47" s="6" t="s">
        <v>65</v>
      </c>
      <c r="K47" s="17">
        <v>1</v>
      </c>
      <c r="L47" s="18"/>
    </row>
    <row r="48" spans="1:12" x14ac:dyDescent="0.2">
      <c r="A48" s="13">
        <v>321</v>
      </c>
      <c r="B48" s="6" t="s">
        <v>12</v>
      </c>
      <c r="C48" s="6" t="s">
        <v>132</v>
      </c>
      <c r="D48" s="6">
        <v>190000001</v>
      </c>
      <c r="E48" s="14">
        <v>40544</v>
      </c>
      <c r="F48" s="6" t="s">
        <v>29</v>
      </c>
      <c r="G48" s="15">
        <v>3000</v>
      </c>
      <c r="H48" s="16" t="s">
        <v>15</v>
      </c>
      <c r="I48" s="6" t="s">
        <v>16</v>
      </c>
      <c r="J48" s="6" t="s">
        <v>79</v>
      </c>
      <c r="K48" s="17">
        <v>1</v>
      </c>
      <c r="L48" s="18"/>
    </row>
    <row r="49" spans="1:12" x14ac:dyDescent="0.2">
      <c r="A49" s="13">
        <v>322</v>
      </c>
      <c r="B49" s="6" t="s">
        <v>12</v>
      </c>
      <c r="C49" s="6" t="s">
        <v>133</v>
      </c>
      <c r="D49" s="6">
        <v>190000001</v>
      </c>
      <c r="E49" s="14">
        <v>40603</v>
      </c>
      <c r="F49" s="6" t="s">
        <v>78</v>
      </c>
      <c r="G49" s="15">
        <v>3000</v>
      </c>
      <c r="H49" s="16" t="s">
        <v>15</v>
      </c>
      <c r="I49" s="6" t="s">
        <v>97</v>
      </c>
      <c r="J49" s="6" t="s">
        <v>134</v>
      </c>
      <c r="K49" s="17">
        <v>2</v>
      </c>
      <c r="L49" s="19">
        <v>41060</v>
      </c>
    </row>
    <row r="50" spans="1:12" x14ac:dyDescent="0.2">
      <c r="A50" s="13">
        <v>323</v>
      </c>
      <c r="B50" s="6" t="s">
        <v>12</v>
      </c>
      <c r="C50" s="6" t="s">
        <v>135</v>
      </c>
      <c r="D50" s="6">
        <v>190000001</v>
      </c>
      <c r="E50" s="14">
        <v>40617</v>
      </c>
      <c r="F50" s="6" t="s">
        <v>29</v>
      </c>
      <c r="G50" s="15">
        <v>3000</v>
      </c>
      <c r="H50" s="16" t="s">
        <v>15</v>
      </c>
      <c r="I50" s="6" t="s">
        <v>48</v>
      </c>
      <c r="J50" s="6" t="s">
        <v>65</v>
      </c>
      <c r="K50" s="17">
        <v>1</v>
      </c>
      <c r="L50" s="18"/>
    </row>
    <row r="51" spans="1:12" x14ac:dyDescent="0.2">
      <c r="A51" s="13">
        <v>324</v>
      </c>
      <c r="B51" s="6" t="s">
        <v>12</v>
      </c>
      <c r="C51" s="6" t="s">
        <v>136</v>
      </c>
      <c r="D51" s="6">
        <v>190000001</v>
      </c>
      <c r="E51" s="14">
        <v>40603</v>
      </c>
      <c r="F51" s="6" t="s">
        <v>47</v>
      </c>
      <c r="G51" s="15">
        <v>3000</v>
      </c>
      <c r="H51" s="16" t="s">
        <v>15</v>
      </c>
      <c r="I51" s="6" t="s">
        <v>16</v>
      </c>
      <c r="J51" s="6" t="s">
        <v>17</v>
      </c>
      <c r="K51" s="17">
        <v>1</v>
      </c>
      <c r="L51" s="18"/>
    </row>
    <row r="52" spans="1:12" x14ac:dyDescent="0.2">
      <c r="A52" s="13">
        <v>325</v>
      </c>
      <c r="B52" s="6" t="s">
        <v>12</v>
      </c>
      <c r="C52" s="6" t="s">
        <v>137</v>
      </c>
      <c r="D52" s="6">
        <v>190000001</v>
      </c>
      <c r="E52" s="14">
        <v>40644</v>
      </c>
      <c r="F52" s="6" t="s">
        <v>44</v>
      </c>
      <c r="G52" s="15">
        <v>3000</v>
      </c>
      <c r="H52" s="16" t="s">
        <v>15</v>
      </c>
      <c r="I52" s="6" t="s">
        <v>33</v>
      </c>
      <c r="J52" s="6" t="s">
        <v>138</v>
      </c>
      <c r="K52" s="17">
        <v>2</v>
      </c>
      <c r="L52" s="18"/>
    </row>
    <row r="53" spans="1:12" x14ac:dyDescent="0.2">
      <c r="A53" s="13">
        <v>326</v>
      </c>
      <c r="B53" s="6" t="s">
        <v>12</v>
      </c>
      <c r="C53" s="6" t="s">
        <v>139</v>
      </c>
      <c r="D53" s="6">
        <v>190000001</v>
      </c>
      <c r="E53" s="14">
        <v>40634</v>
      </c>
      <c r="F53" s="6" t="s">
        <v>35</v>
      </c>
      <c r="G53" s="15">
        <v>3000</v>
      </c>
      <c r="H53" s="16" t="s">
        <v>15</v>
      </c>
      <c r="I53" s="6" t="s">
        <v>33</v>
      </c>
      <c r="J53" s="6" t="s">
        <v>140</v>
      </c>
      <c r="K53" s="17">
        <v>1</v>
      </c>
      <c r="L53" s="18"/>
    </row>
    <row r="54" spans="1:12" x14ac:dyDescent="0.2">
      <c r="A54" s="13">
        <v>327</v>
      </c>
      <c r="B54" s="6" t="s">
        <v>12</v>
      </c>
      <c r="C54" s="6" t="s">
        <v>141</v>
      </c>
      <c r="D54" s="6">
        <v>190000001</v>
      </c>
      <c r="E54" s="14">
        <v>40664</v>
      </c>
      <c r="F54" s="6" t="s">
        <v>106</v>
      </c>
      <c r="G54" s="15">
        <v>3000</v>
      </c>
      <c r="H54" s="16" t="s">
        <v>15</v>
      </c>
      <c r="I54" s="6" t="s">
        <v>33</v>
      </c>
      <c r="J54" s="6" t="s">
        <v>142</v>
      </c>
      <c r="K54" s="17">
        <v>1</v>
      </c>
      <c r="L54" s="18"/>
    </row>
    <row r="55" spans="1:12" x14ac:dyDescent="0.2">
      <c r="A55" s="13">
        <v>328</v>
      </c>
      <c r="B55" s="6" t="s">
        <v>12</v>
      </c>
      <c r="C55" s="6" t="s">
        <v>143</v>
      </c>
      <c r="D55" s="6">
        <v>190000001</v>
      </c>
      <c r="E55" s="14">
        <v>40672</v>
      </c>
      <c r="F55" s="6" t="s">
        <v>83</v>
      </c>
      <c r="G55" s="15">
        <v>3000</v>
      </c>
      <c r="H55" s="16" t="s">
        <v>15</v>
      </c>
      <c r="I55" s="6" t="s">
        <v>48</v>
      </c>
      <c r="J55" s="6" t="s">
        <v>65</v>
      </c>
      <c r="K55" s="17">
        <v>1</v>
      </c>
      <c r="L55" s="18"/>
    </row>
    <row r="56" spans="1:12" x14ac:dyDescent="0.2">
      <c r="A56" s="13">
        <v>329</v>
      </c>
      <c r="B56" s="6" t="s">
        <v>12</v>
      </c>
      <c r="C56" s="6" t="s">
        <v>144</v>
      </c>
      <c r="D56" s="6">
        <v>190000001</v>
      </c>
      <c r="E56" s="14">
        <v>40617</v>
      </c>
      <c r="F56" s="6" t="s">
        <v>29</v>
      </c>
      <c r="G56" s="15">
        <v>3000</v>
      </c>
      <c r="H56" s="16" t="s">
        <v>15</v>
      </c>
      <c r="I56" s="6" t="s">
        <v>48</v>
      </c>
      <c r="J56" s="6" t="s">
        <v>65</v>
      </c>
      <c r="K56" s="17">
        <v>1</v>
      </c>
      <c r="L56" s="18"/>
    </row>
    <row r="57" spans="1:12" x14ac:dyDescent="0.2">
      <c r="A57" s="13">
        <v>330</v>
      </c>
      <c r="B57" s="6" t="s">
        <v>12</v>
      </c>
      <c r="C57" s="6" t="s">
        <v>145</v>
      </c>
      <c r="D57" s="6">
        <v>190000001</v>
      </c>
      <c r="E57" s="14">
        <v>40700</v>
      </c>
      <c r="F57" s="6" t="s">
        <v>146</v>
      </c>
      <c r="G57" s="15">
        <v>3000</v>
      </c>
      <c r="H57" s="16" t="s">
        <v>15</v>
      </c>
      <c r="I57" s="6" t="s">
        <v>33</v>
      </c>
      <c r="J57" s="6" t="s">
        <v>147</v>
      </c>
      <c r="K57" s="17">
        <v>1</v>
      </c>
      <c r="L57" s="18"/>
    </row>
    <row r="58" spans="1:12" x14ac:dyDescent="0.2">
      <c r="A58" s="13">
        <v>331</v>
      </c>
      <c r="B58" s="6" t="s">
        <v>12</v>
      </c>
      <c r="C58" s="6" t="s">
        <v>148</v>
      </c>
      <c r="D58" s="6">
        <v>190000001</v>
      </c>
      <c r="E58" s="14">
        <v>40695</v>
      </c>
      <c r="F58" s="6" t="s">
        <v>32</v>
      </c>
      <c r="G58" s="15">
        <v>3000</v>
      </c>
      <c r="H58" s="16" t="s">
        <v>15</v>
      </c>
      <c r="I58" s="6" t="s">
        <v>16</v>
      </c>
      <c r="J58" s="6" t="s">
        <v>149</v>
      </c>
      <c r="K58" s="17">
        <v>2</v>
      </c>
      <c r="L58" s="18"/>
    </row>
    <row r="59" spans="1:12" x14ac:dyDescent="0.2">
      <c r="A59" s="13">
        <v>332</v>
      </c>
      <c r="B59" s="6" t="s">
        <v>12</v>
      </c>
      <c r="C59" s="6" t="s">
        <v>150</v>
      </c>
      <c r="D59" s="6">
        <v>190000001</v>
      </c>
      <c r="E59" s="14">
        <v>40695</v>
      </c>
      <c r="F59" s="6" t="s">
        <v>151</v>
      </c>
      <c r="G59" s="15">
        <v>3000</v>
      </c>
      <c r="H59" s="16" t="s">
        <v>15</v>
      </c>
      <c r="I59" s="6" t="s">
        <v>51</v>
      </c>
      <c r="J59" s="6" t="s">
        <v>51</v>
      </c>
      <c r="K59" s="17">
        <v>3</v>
      </c>
      <c r="L59" s="18"/>
    </row>
    <row r="60" spans="1:12" x14ac:dyDescent="0.2">
      <c r="A60" s="13">
        <v>333</v>
      </c>
      <c r="B60" s="6" t="s">
        <v>12</v>
      </c>
      <c r="C60" s="6" t="s">
        <v>152</v>
      </c>
      <c r="D60" s="6">
        <v>190000001</v>
      </c>
      <c r="E60" s="14">
        <v>40739</v>
      </c>
      <c r="F60" s="6" t="s">
        <v>35</v>
      </c>
      <c r="G60" s="15">
        <v>3000</v>
      </c>
      <c r="H60" s="16" t="s">
        <v>15</v>
      </c>
      <c r="I60" s="6" t="s">
        <v>36</v>
      </c>
      <c r="J60" s="6" t="s">
        <v>65</v>
      </c>
      <c r="K60" s="17">
        <v>1</v>
      </c>
      <c r="L60" s="18"/>
    </row>
    <row r="61" spans="1:12" x14ac:dyDescent="0.2">
      <c r="A61" s="13">
        <v>334</v>
      </c>
      <c r="B61" s="6" t="s">
        <v>12</v>
      </c>
      <c r="C61" s="6" t="s">
        <v>153</v>
      </c>
      <c r="D61" s="6">
        <v>190000001</v>
      </c>
      <c r="E61" s="14">
        <v>40756</v>
      </c>
      <c r="F61" s="6" t="s">
        <v>154</v>
      </c>
      <c r="G61" s="15">
        <v>3000</v>
      </c>
      <c r="H61" s="16" t="s">
        <v>15</v>
      </c>
      <c r="I61" s="6" t="s">
        <v>33</v>
      </c>
      <c r="J61" s="6" t="s">
        <v>155</v>
      </c>
      <c r="K61" s="17">
        <v>1</v>
      </c>
      <c r="L61" s="18"/>
    </row>
    <row r="62" spans="1:12" x14ac:dyDescent="0.2">
      <c r="A62" s="13">
        <v>335</v>
      </c>
      <c r="B62" s="6" t="s">
        <v>12</v>
      </c>
      <c r="C62" s="6" t="s">
        <v>156</v>
      </c>
      <c r="D62" s="6">
        <v>190000001</v>
      </c>
      <c r="E62" s="14">
        <v>40756</v>
      </c>
      <c r="F62" s="6" t="s">
        <v>154</v>
      </c>
      <c r="G62" s="15">
        <v>3000</v>
      </c>
      <c r="H62" s="16" t="s">
        <v>15</v>
      </c>
      <c r="I62" s="6" t="s">
        <v>36</v>
      </c>
      <c r="J62" s="6" t="s">
        <v>62</v>
      </c>
      <c r="K62" s="17">
        <v>1</v>
      </c>
      <c r="L62" s="18"/>
    </row>
    <row r="63" spans="1:12" x14ac:dyDescent="0.2">
      <c r="A63" s="13">
        <v>336</v>
      </c>
      <c r="B63" s="6" t="s">
        <v>12</v>
      </c>
      <c r="C63" s="6" t="s">
        <v>157</v>
      </c>
      <c r="D63" s="6">
        <v>190000001</v>
      </c>
      <c r="E63" s="14">
        <v>40819</v>
      </c>
      <c r="F63" s="6" t="s">
        <v>127</v>
      </c>
      <c r="G63" s="15">
        <v>3000</v>
      </c>
      <c r="H63" s="16" t="s">
        <v>15</v>
      </c>
      <c r="I63" s="6" t="s">
        <v>36</v>
      </c>
      <c r="J63" s="6" t="s">
        <v>158</v>
      </c>
      <c r="K63" s="17">
        <v>3</v>
      </c>
      <c r="L63" s="18"/>
    </row>
    <row r="64" spans="1:12" x14ac:dyDescent="0.2">
      <c r="A64" s="13">
        <v>337</v>
      </c>
      <c r="B64" s="6" t="s">
        <v>12</v>
      </c>
      <c r="C64" s="6" t="s">
        <v>159</v>
      </c>
      <c r="D64" s="6">
        <v>190000001</v>
      </c>
      <c r="E64" s="14">
        <v>40817</v>
      </c>
      <c r="F64" s="6" t="s">
        <v>78</v>
      </c>
      <c r="G64" s="15">
        <v>3000</v>
      </c>
      <c r="H64" s="16" t="s">
        <v>15</v>
      </c>
      <c r="I64" s="6" t="s">
        <v>48</v>
      </c>
      <c r="J64" s="6" t="s">
        <v>160</v>
      </c>
      <c r="K64" s="17">
        <v>2</v>
      </c>
      <c r="L64" s="18"/>
    </row>
    <row r="65" spans="1:13" x14ac:dyDescent="0.2">
      <c r="A65" s="13">
        <v>338</v>
      </c>
      <c r="B65" s="6" t="s">
        <v>12</v>
      </c>
      <c r="C65" s="6" t="s">
        <v>161</v>
      </c>
      <c r="D65" s="6">
        <v>190000001</v>
      </c>
      <c r="E65" s="14">
        <v>40817</v>
      </c>
      <c r="F65" s="6" t="s">
        <v>35</v>
      </c>
      <c r="G65" s="15">
        <v>3000</v>
      </c>
      <c r="H65" s="16" t="s">
        <v>15</v>
      </c>
      <c r="I65" s="6" t="s">
        <v>33</v>
      </c>
      <c r="J65" s="6" t="s">
        <v>162</v>
      </c>
      <c r="K65" s="17">
        <v>1</v>
      </c>
      <c r="L65" s="18"/>
    </row>
    <row r="66" spans="1:13" x14ac:dyDescent="0.2">
      <c r="A66" s="13">
        <v>339</v>
      </c>
      <c r="B66" s="6" t="s">
        <v>12</v>
      </c>
      <c r="C66" s="6" t="s">
        <v>163</v>
      </c>
      <c r="D66" s="6">
        <v>190000001</v>
      </c>
      <c r="E66" s="14">
        <v>40861</v>
      </c>
      <c r="F66" s="6" t="s">
        <v>164</v>
      </c>
      <c r="G66" s="15">
        <v>3000</v>
      </c>
      <c r="H66" s="16" t="s">
        <v>15</v>
      </c>
      <c r="I66" s="6" t="s">
        <v>33</v>
      </c>
      <c r="J66" s="6" t="s">
        <v>30</v>
      </c>
      <c r="K66" s="17">
        <v>1</v>
      </c>
      <c r="L66" s="18"/>
      <c r="M66" s="4">
        <v>20</v>
      </c>
    </row>
    <row r="67" spans="1:13" x14ac:dyDescent="0.2">
      <c r="A67" s="13">
        <v>340</v>
      </c>
      <c r="B67" s="6" t="s">
        <v>12</v>
      </c>
      <c r="C67" s="6" t="s">
        <v>165</v>
      </c>
      <c r="D67" s="6">
        <v>190000001</v>
      </c>
      <c r="E67" s="14">
        <v>40882</v>
      </c>
      <c r="F67" s="6" t="s">
        <v>166</v>
      </c>
      <c r="G67" s="15">
        <v>3000</v>
      </c>
      <c r="H67" s="16" t="s">
        <v>15</v>
      </c>
      <c r="I67" s="6" t="s">
        <v>48</v>
      </c>
      <c r="J67" s="6" t="s">
        <v>65</v>
      </c>
      <c r="K67" s="17">
        <v>3</v>
      </c>
      <c r="L67" s="19"/>
    </row>
    <row r="68" spans="1:13" x14ac:dyDescent="0.2">
      <c r="A68" s="13">
        <v>341</v>
      </c>
      <c r="B68" s="6" t="s">
        <v>12</v>
      </c>
      <c r="C68" s="6" t="s">
        <v>167</v>
      </c>
      <c r="D68" s="6">
        <v>190000001</v>
      </c>
      <c r="E68" s="14">
        <v>40913</v>
      </c>
      <c r="F68" s="6" t="s">
        <v>168</v>
      </c>
      <c r="G68" s="15">
        <v>3000</v>
      </c>
      <c r="H68" s="16" t="s">
        <v>15</v>
      </c>
      <c r="I68" s="6" t="s">
        <v>36</v>
      </c>
      <c r="J68" s="6" t="s">
        <v>169</v>
      </c>
      <c r="K68" s="17">
        <v>1</v>
      </c>
      <c r="L68" s="18"/>
    </row>
    <row r="69" spans="1:13" x14ac:dyDescent="0.2">
      <c r="A69" s="13">
        <v>342</v>
      </c>
      <c r="B69" s="6" t="s">
        <v>12</v>
      </c>
      <c r="C69" s="6" t="s">
        <v>170</v>
      </c>
      <c r="D69" s="6">
        <v>190000001</v>
      </c>
      <c r="E69" s="14">
        <v>40911</v>
      </c>
      <c r="F69" s="6" t="s">
        <v>35</v>
      </c>
      <c r="G69" s="15">
        <v>3000</v>
      </c>
      <c r="H69" s="16" t="s">
        <v>15</v>
      </c>
      <c r="I69" s="6" t="s">
        <v>120</v>
      </c>
      <c r="J69" s="6" t="s">
        <v>27</v>
      </c>
      <c r="K69" s="17">
        <v>1</v>
      </c>
      <c r="L69" s="18"/>
    </row>
    <row r="70" spans="1:13" x14ac:dyDescent="0.2">
      <c r="A70" s="13">
        <v>343</v>
      </c>
      <c r="B70" s="6" t="s">
        <v>12</v>
      </c>
      <c r="C70" s="6" t="s">
        <v>171</v>
      </c>
      <c r="D70" s="6">
        <v>190000001</v>
      </c>
      <c r="E70" s="14">
        <v>40918</v>
      </c>
      <c r="F70" s="6" t="s">
        <v>35</v>
      </c>
      <c r="G70" s="15">
        <v>3000</v>
      </c>
      <c r="H70" s="16" t="s">
        <v>15</v>
      </c>
      <c r="I70" s="6" t="s">
        <v>97</v>
      </c>
      <c r="J70" s="6" t="s">
        <v>172</v>
      </c>
      <c r="K70" s="17">
        <v>1</v>
      </c>
      <c r="L70" s="18"/>
    </row>
    <row r="71" spans="1:13" x14ac:dyDescent="0.2">
      <c r="A71" s="13">
        <v>344</v>
      </c>
      <c r="B71" s="6" t="s">
        <v>12</v>
      </c>
      <c r="C71" s="6" t="s">
        <v>173</v>
      </c>
      <c r="D71" s="6">
        <v>190000001</v>
      </c>
      <c r="E71" s="14">
        <v>40940</v>
      </c>
      <c r="F71" s="6" t="s">
        <v>32</v>
      </c>
      <c r="G71" s="15">
        <v>3000</v>
      </c>
      <c r="H71" s="16" t="s">
        <v>15</v>
      </c>
      <c r="I71" s="6" t="s">
        <v>16</v>
      </c>
      <c r="J71" s="6" t="s">
        <v>174</v>
      </c>
      <c r="K71" s="17">
        <v>2</v>
      </c>
      <c r="L71" s="18"/>
    </row>
    <row r="72" spans="1:13" x14ac:dyDescent="0.2">
      <c r="A72" s="13">
        <v>345</v>
      </c>
      <c r="B72" s="6" t="s">
        <v>12</v>
      </c>
      <c r="C72" s="6" t="s">
        <v>175</v>
      </c>
      <c r="D72" s="6">
        <v>190000001</v>
      </c>
      <c r="E72" s="14">
        <v>40941</v>
      </c>
      <c r="F72" s="6" t="s">
        <v>176</v>
      </c>
      <c r="G72" s="15">
        <v>3000</v>
      </c>
      <c r="H72" s="16" t="s">
        <v>15</v>
      </c>
      <c r="I72" s="6" t="s">
        <v>16</v>
      </c>
      <c r="J72" s="6" t="s">
        <v>177</v>
      </c>
      <c r="K72" s="17">
        <v>2</v>
      </c>
      <c r="L72" s="18"/>
    </row>
    <row r="73" spans="1:13" x14ac:dyDescent="0.2">
      <c r="A73" s="13">
        <v>346</v>
      </c>
      <c r="B73" s="6" t="s">
        <v>12</v>
      </c>
      <c r="C73" s="6" t="s">
        <v>178</v>
      </c>
      <c r="D73" s="6">
        <v>190000001</v>
      </c>
      <c r="E73" s="14">
        <v>40969</v>
      </c>
      <c r="F73" s="6" t="s">
        <v>179</v>
      </c>
      <c r="G73" s="15">
        <v>3000</v>
      </c>
      <c r="H73" s="16" t="s">
        <v>15</v>
      </c>
      <c r="I73" s="6" t="s">
        <v>36</v>
      </c>
      <c r="J73" s="6" t="s">
        <v>180</v>
      </c>
      <c r="K73" s="17">
        <v>1</v>
      </c>
      <c r="L73" s="18"/>
    </row>
    <row r="74" spans="1:13" x14ac:dyDescent="0.2">
      <c r="A74" s="13">
        <v>347</v>
      </c>
      <c r="B74" s="6" t="s">
        <v>12</v>
      </c>
      <c r="C74" s="6" t="s">
        <v>181</v>
      </c>
      <c r="D74" s="6">
        <v>190000001</v>
      </c>
      <c r="E74" s="14">
        <v>40969</v>
      </c>
      <c r="F74" s="6" t="s">
        <v>106</v>
      </c>
      <c r="G74" s="15">
        <v>3000</v>
      </c>
      <c r="H74" s="16" t="s">
        <v>15</v>
      </c>
      <c r="I74" s="6" t="s">
        <v>182</v>
      </c>
      <c r="J74" s="6" t="s">
        <v>21</v>
      </c>
      <c r="K74" s="17">
        <v>1</v>
      </c>
      <c r="L74" s="18"/>
    </row>
    <row r="75" spans="1:13" x14ac:dyDescent="0.2">
      <c r="A75" s="13">
        <v>348</v>
      </c>
      <c r="B75" s="6" t="s">
        <v>12</v>
      </c>
      <c r="C75" s="6" t="s">
        <v>183</v>
      </c>
      <c r="D75" s="6">
        <v>190000001</v>
      </c>
      <c r="E75" s="14">
        <v>40969</v>
      </c>
      <c r="F75" s="6" t="s">
        <v>184</v>
      </c>
      <c r="G75" s="15">
        <v>3000</v>
      </c>
      <c r="H75" s="16" t="s">
        <v>15</v>
      </c>
      <c r="I75" s="6" t="s">
        <v>51</v>
      </c>
      <c r="J75" s="6" t="s">
        <v>51</v>
      </c>
      <c r="K75" s="17">
        <v>2</v>
      </c>
      <c r="L75" s="18"/>
    </row>
    <row r="76" spans="1:13" x14ac:dyDescent="0.2">
      <c r="A76" s="13">
        <v>349</v>
      </c>
      <c r="B76" s="6" t="s">
        <v>12</v>
      </c>
      <c r="C76" s="6" t="s">
        <v>185</v>
      </c>
      <c r="D76" s="6">
        <v>190000001</v>
      </c>
      <c r="E76" s="14">
        <v>40969</v>
      </c>
      <c r="F76" s="6" t="s">
        <v>106</v>
      </c>
      <c r="G76" s="15">
        <v>3000</v>
      </c>
      <c r="H76" s="16" t="s">
        <v>15</v>
      </c>
      <c r="I76" s="6" t="s">
        <v>16</v>
      </c>
      <c r="J76" s="6" t="s">
        <v>186</v>
      </c>
      <c r="K76" s="17">
        <v>1</v>
      </c>
      <c r="L76" s="18"/>
    </row>
    <row r="77" spans="1:13" x14ac:dyDescent="0.2">
      <c r="A77" s="13">
        <v>350</v>
      </c>
      <c r="B77" s="6" t="s">
        <v>12</v>
      </c>
      <c r="C77" s="6" t="s">
        <v>187</v>
      </c>
      <c r="D77" s="6">
        <v>190000001</v>
      </c>
      <c r="E77" s="14">
        <v>40969</v>
      </c>
      <c r="F77" s="6" t="s">
        <v>188</v>
      </c>
      <c r="G77" s="15">
        <v>3000</v>
      </c>
      <c r="H77" s="16" t="s">
        <v>15</v>
      </c>
      <c r="I77" s="6" t="s">
        <v>16</v>
      </c>
      <c r="J77" s="6" t="s">
        <v>189</v>
      </c>
      <c r="K77" s="17">
        <v>2</v>
      </c>
      <c r="L77" s="18"/>
    </row>
    <row r="78" spans="1:13" x14ac:dyDescent="0.2">
      <c r="A78" s="13">
        <v>351</v>
      </c>
      <c r="B78" s="6" t="s">
        <v>12</v>
      </c>
      <c r="C78" s="6" t="s">
        <v>190</v>
      </c>
      <c r="D78" s="6">
        <v>190000001</v>
      </c>
      <c r="E78" s="14">
        <v>41022</v>
      </c>
      <c r="F78" s="6" t="s">
        <v>26</v>
      </c>
      <c r="G78" s="15">
        <v>3000</v>
      </c>
      <c r="H78" s="16" t="s">
        <v>15</v>
      </c>
      <c r="I78" s="6"/>
      <c r="J78" s="6"/>
      <c r="K78" s="17">
        <v>1</v>
      </c>
      <c r="L78" s="18"/>
    </row>
    <row r="79" spans="1:13" x14ac:dyDescent="0.2">
      <c r="A79" s="13">
        <v>352</v>
      </c>
      <c r="B79" s="6" t="s">
        <v>12</v>
      </c>
      <c r="C79" s="6" t="s">
        <v>191</v>
      </c>
      <c r="D79" s="6">
        <v>190000001</v>
      </c>
      <c r="E79" s="14">
        <v>41053</v>
      </c>
      <c r="F79" s="6" t="s">
        <v>192</v>
      </c>
      <c r="G79" s="15">
        <v>3000</v>
      </c>
      <c r="H79" s="16" t="s">
        <v>15</v>
      </c>
      <c r="I79" s="6" t="s">
        <v>16</v>
      </c>
      <c r="J79" s="6" t="s">
        <v>193</v>
      </c>
      <c r="K79" s="17">
        <v>2</v>
      </c>
      <c r="L79" s="18"/>
    </row>
    <row r="80" spans="1:13" x14ac:dyDescent="0.2">
      <c r="A80" s="13">
        <v>353</v>
      </c>
      <c r="B80" s="6" t="s">
        <v>12</v>
      </c>
      <c r="C80" s="6" t="s">
        <v>194</v>
      </c>
      <c r="D80" s="6">
        <v>190000001</v>
      </c>
      <c r="E80" s="14">
        <v>41027</v>
      </c>
      <c r="F80" s="6" t="s">
        <v>192</v>
      </c>
      <c r="G80" s="15">
        <v>3000</v>
      </c>
      <c r="H80" s="16" t="s">
        <v>15</v>
      </c>
      <c r="I80" s="6" t="s">
        <v>36</v>
      </c>
      <c r="J80" s="6" t="s">
        <v>195</v>
      </c>
      <c r="K80" s="17">
        <v>2</v>
      </c>
      <c r="L80" s="18"/>
    </row>
    <row r="81" spans="1:12" x14ac:dyDescent="0.2">
      <c r="A81" s="13">
        <v>354</v>
      </c>
      <c r="B81" s="6" t="s">
        <v>12</v>
      </c>
      <c r="C81" s="6" t="s">
        <v>196</v>
      </c>
      <c r="D81" s="6">
        <v>190000001</v>
      </c>
      <c r="E81" s="14">
        <v>41061</v>
      </c>
      <c r="F81" s="6" t="s">
        <v>32</v>
      </c>
      <c r="G81" s="15">
        <v>3000</v>
      </c>
      <c r="H81" s="16" t="s">
        <v>15</v>
      </c>
      <c r="I81" s="6" t="s">
        <v>33</v>
      </c>
      <c r="J81" s="6" t="s">
        <v>30</v>
      </c>
      <c r="K81" s="17">
        <v>2</v>
      </c>
      <c r="L81" s="18"/>
    </row>
    <row r="82" spans="1:12" x14ac:dyDescent="0.2">
      <c r="A82" s="20">
        <v>355</v>
      </c>
      <c r="B82" s="6" t="s">
        <v>12</v>
      </c>
      <c r="C82" s="6" t="s">
        <v>197</v>
      </c>
      <c r="D82" s="6">
        <v>190000001</v>
      </c>
      <c r="E82" s="14">
        <v>41061</v>
      </c>
      <c r="F82" s="21" t="s">
        <v>179</v>
      </c>
      <c r="G82" s="15">
        <v>3000</v>
      </c>
      <c r="H82" s="16" t="s">
        <v>15</v>
      </c>
      <c r="I82" s="21"/>
      <c r="J82" s="21"/>
      <c r="K82" s="22">
        <v>1</v>
      </c>
      <c r="L82" s="23"/>
    </row>
  </sheetData>
  <autoFilter ref="A2:L82" xr:uid="{AE7CBF2F-0915-4CD2-94C5-641DF25F883A}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2630C-8980-4E09-8DB6-3084D8A6412F}">
  <sheetPr codeName="Feuil5"/>
  <dimension ref="A1:AC139"/>
  <sheetViews>
    <sheetView zoomScale="110" zoomScaleNormal="110" workbookViewId="0">
      <pane ySplit="2" topLeftCell="A3" activePane="bottomLeft" state="frozen"/>
      <selection activeCell="B1" sqref="B1"/>
      <selection pane="bottomLeft" activeCell="I11" sqref="I11"/>
    </sheetView>
  </sheetViews>
  <sheetFormatPr defaultColWidth="11.42578125" defaultRowHeight="12.75" x14ac:dyDescent="0.2"/>
  <cols>
    <col min="1" max="1" width="5.5703125" style="4" customWidth="1"/>
    <col min="2" max="3" width="16.140625" style="4" bestFit="1" customWidth="1"/>
    <col min="4" max="4" width="28.28515625" style="4" bestFit="1" customWidth="1"/>
    <col min="5" max="5" width="10.7109375" style="4" bestFit="1" customWidth="1"/>
    <col min="6" max="6" width="13.140625" style="24" bestFit="1" customWidth="1"/>
    <col min="7" max="7" width="13.28515625" style="24" bestFit="1" customWidth="1"/>
    <col min="8" max="8" width="10.42578125" style="24" bestFit="1" customWidth="1"/>
    <col min="9" max="9" width="9" style="24" bestFit="1" customWidth="1"/>
    <col min="10" max="10" width="10.42578125" style="24" bestFit="1" customWidth="1"/>
    <col min="11" max="11" width="8.42578125" style="24" bestFit="1" customWidth="1"/>
    <col min="12" max="12" width="16.85546875" style="24" bestFit="1" customWidth="1"/>
    <col min="13" max="13" width="11.85546875" style="4" bestFit="1" customWidth="1"/>
    <col min="14" max="14" width="11.42578125" style="4" bestFit="1" customWidth="1"/>
    <col min="15" max="19" width="7.42578125" style="4" bestFit="1" customWidth="1"/>
    <col min="20" max="23" width="8.42578125" style="4" bestFit="1" customWidth="1"/>
    <col min="24" max="24" width="8" style="4" bestFit="1" customWidth="1"/>
    <col min="25" max="26" width="8.42578125" style="4" bestFit="1" customWidth="1"/>
    <col min="27" max="256" width="11.42578125" style="4"/>
    <col min="257" max="257" width="5.5703125" style="4" customWidth="1"/>
    <col min="258" max="259" width="16.140625" style="4" bestFit="1" customWidth="1"/>
    <col min="260" max="260" width="28.28515625" style="4" bestFit="1" customWidth="1"/>
    <col min="261" max="261" width="10.7109375" style="4" bestFit="1" customWidth="1"/>
    <col min="262" max="262" width="13.140625" style="4" bestFit="1" customWidth="1"/>
    <col min="263" max="263" width="13.28515625" style="4" bestFit="1" customWidth="1"/>
    <col min="264" max="264" width="10.42578125" style="4" bestFit="1" customWidth="1"/>
    <col min="265" max="265" width="9" style="4" bestFit="1" customWidth="1"/>
    <col min="266" max="266" width="10.42578125" style="4" bestFit="1" customWidth="1"/>
    <col min="267" max="267" width="8.42578125" style="4" bestFit="1" customWidth="1"/>
    <col min="268" max="268" width="16.85546875" style="4" bestFit="1" customWidth="1"/>
    <col min="269" max="269" width="11.85546875" style="4" bestFit="1" customWidth="1"/>
    <col min="270" max="270" width="11.42578125" style="4" bestFit="1"/>
    <col min="271" max="275" width="7.42578125" style="4" bestFit="1" customWidth="1"/>
    <col min="276" max="279" width="8.42578125" style="4" bestFit="1" customWidth="1"/>
    <col min="280" max="280" width="8" style="4" bestFit="1" customWidth="1"/>
    <col min="281" max="282" width="8.42578125" style="4" bestFit="1" customWidth="1"/>
    <col min="283" max="512" width="11.42578125" style="4"/>
    <col min="513" max="513" width="5.5703125" style="4" customWidth="1"/>
    <col min="514" max="515" width="16.140625" style="4" bestFit="1" customWidth="1"/>
    <col min="516" max="516" width="28.28515625" style="4" bestFit="1" customWidth="1"/>
    <col min="517" max="517" width="10.7109375" style="4" bestFit="1" customWidth="1"/>
    <col min="518" max="518" width="13.140625" style="4" bestFit="1" customWidth="1"/>
    <col min="519" max="519" width="13.28515625" style="4" bestFit="1" customWidth="1"/>
    <col min="520" max="520" width="10.42578125" style="4" bestFit="1" customWidth="1"/>
    <col min="521" max="521" width="9" style="4" bestFit="1" customWidth="1"/>
    <col min="522" max="522" width="10.42578125" style="4" bestFit="1" customWidth="1"/>
    <col min="523" max="523" width="8.42578125" style="4" bestFit="1" customWidth="1"/>
    <col min="524" max="524" width="16.85546875" style="4" bestFit="1" customWidth="1"/>
    <col min="525" max="525" width="11.85546875" style="4" bestFit="1" customWidth="1"/>
    <col min="526" max="526" width="11.42578125" style="4" bestFit="1"/>
    <col min="527" max="531" width="7.42578125" style="4" bestFit="1" customWidth="1"/>
    <col min="532" max="535" width="8.42578125" style="4" bestFit="1" customWidth="1"/>
    <col min="536" max="536" width="8" style="4" bestFit="1" customWidth="1"/>
    <col min="537" max="538" width="8.42578125" style="4" bestFit="1" customWidth="1"/>
    <col min="539" max="768" width="11.42578125" style="4"/>
    <col min="769" max="769" width="5.5703125" style="4" customWidth="1"/>
    <col min="770" max="771" width="16.140625" style="4" bestFit="1" customWidth="1"/>
    <col min="772" max="772" width="28.28515625" style="4" bestFit="1" customWidth="1"/>
    <col min="773" max="773" width="10.7109375" style="4" bestFit="1" customWidth="1"/>
    <col min="774" max="774" width="13.140625" style="4" bestFit="1" customWidth="1"/>
    <col min="775" max="775" width="13.28515625" style="4" bestFit="1" customWidth="1"/>
    <col min="776" max="776" width="10.42578125" style="4" bestFit="1" customWidth="1"/>
    <col min="777" max="777" width="9" style="4" bestFit="1" customWidth="1"/>
    <col min="778" max="778" width="10.42578125" style="4" bestFit="1" customWidth="1"/>
    <col min="779" max="779" width="8.42578125" style="4" bestFit="1" customWidth="1"/>
    <col min="780" max="780" width="16.85546875" style="4" bestFit="1" customWidth="1"/>
    <col min="781" max="781" width="11.85546875" style="4" bestFit="1" customWidth="1"/>
    <col min="782" max="782" width="11.42578125" style="4" bestFit="1"/>
    <col min="783" max="787" width="7.42578125" style="4" bestFit="1" customWidth="1"/>
    <col min="788" max="791" width="8.42578125" style="4" bestFit="1" customWidth="1"/>
    <col min="792" max="792" width="8" style="4" bestFit="1" customWidth="1"/>
    <col min="793" max="794" width="8.42578125" style="4" bestFit="1" customWidth="1"/>
    <col min="795" max="1024" width="11.42578125" style="4"/>
    <col min="1025" max="1025" width="5.5703125" style="4" customWidth="1"/>
    <col min="1026" max="1027" width="16.140625" style="4" bestFit="1" customWidth="1"/>
    <col min="1028" max="1028" width="28.28515625" style="4" bestFit="1" customWidth="1"/>
    <col min="1029" max="1029" width="10.7109375" style="4" bestFit="1" customWidth="1"/>
    <col min="1030" max="1030" width="13.140625" style="4" bestFit="1" customWidth="1"/>
    <col min="1031" max="1031" width="13.28515625" style="4" bestFit="1" customWidth="1"/>
    <col min="1032" max="1032" width="10.42578125" style="4" bestFit="1" customWidth="1"/>
    <col min="1033" max="1033" width="9" style="4" bestFit="1" customWidth="1"/>
    <col min="1034" max="1034" width="10.42578125" style="4" bestFit="1" customWidth="1"/>
    <col min="1035" max="1035" width="8.42578125" style="4" bestFit="1" customWidth="1"/>
    <col min="1036" max="1036" width="16.85546875" style="4" bestFit="1" customWidth="1"/>
    <col min="1037" max="1037" width="11.85546875" style="4" bestFit="1" customWidth="1"/>
    <col min="1038" max="1038" width="11.42578125" style="4" bestFit="1"/>
    <col min="1039" max="1043" width="7.42578125" style="4" bestFit="1" customWidth="1"/>
    <col min="1044" max="1047" width="8.42578125" style="4" bestFit="1" customWidth="1"/>
    <col min="1048" max="1048" width="8" style="4" bestFit="1" customWidth="1"/>
    <col min="1049" max="1050" width="8.42578125" style="4" bestFit="1" customWidth="1"/>
    <col min="1051" max="1280" width="11.42578125" style="4"/>
    <col min="1281" max="1281" width="5.5703125" style="4" customWidth="1"/>
    <col min="1282" max="1283" width="16.140625" style="4" bestFit="1" customWidth="1"/>
    <col min="1284" max="1284" width="28.28515625" style="4" bestFit="1" customWidth="1"/>
    <col min="1285" max="1285" width="10.7109375" style="4" bestFit="1" customWidth="1"/>
    <col min="1286" max="1286" width="13.140625" style="4" bestFit="1" customWidth="1"/>
    <col min="1287" max="1287" width="13.28515625" style="4" bestFit="1" customWidth="1"/>
    <col min="1288" max="1288" width="10.42578125" style="4" bestFit="1" customWidth="1"/>
    <col min="1289" max="1289" width="9" style="4" bestFit="1" customWidth="1"/>
    <col min="1290" max="1290" width="10.42578125" style="4" bestFit="1" customWidth="1"/>
    <col min="1291" max="1291" width="8.42578125" style="4" bestFit="1" customWidth="1"/>
    <col min="1292" max="1292" width="16.85546875" style="4" bestFit="1" customWidth="1"/>
    <col min="1293" max="1293" width="11.85546875" style="4" bestFit="1" customWidth="1"/>
    <col min="1294" max="1294" width="11.42578125" style="4" bestFit="1"/>
    <col min="1295" max="1299" width="7.42578125" style="4" bestFit="1" customWidth="1"/>
    <col min="1300" max="1303" width="8.42578125" style="4" bestFit="1" customWidth="1"/>
    <col min="1304" max="1304" width="8" style="4" bestFit="1" customWidth="1"/>
    <col min="1305" max="1306" width="8.42578125" style="4" bestFit="1" customWidth="1"/>
    <col min="1307" max="1536" width="11.42578125" style="4"/>
    <col min="1537" max="1537" width="5.5703125" style="4" customWidth="1"/>
    <col min="1538" max="1539" width="16.140625" style="4" bestFit="1" customWidth="1"/>
    <col min="1540" max="1540" width="28.28515625" style="4" bestFit="1" customWidth="1"/>
    <col min="1541" max="1541" width="10.7109375" style="4" bestFit="1" customWidth="1"/>
    <col min="1542" max="1542" width="13.140625" style="4" bestFit="1" customWidth="1"/>
    <col min="1543" max="1543" width="13.28515625" style="4" bestFit="1" customWidth="1"/>
    <col min="1544" max="1544" width="10.42578125" style="4" bestFit="1" customWidth="1"/>
    <col min="1545" max="1545" width="9" style="4" bestFit="1" customWidth="1"/>
    <col min="1546" max="1546" width="10.42578125" style="4" bestFit="1" customWidth="1"/>
    <col min="1547" max="1547" width="8.42578125" style="4" bestFit="1" customWidth="1"/>
    <col min="1548" max="1548" width="16.85546875" style="4" bestFit="1" customWidth="1"/>
    <col min="1549" max="1549" width="11.85546875" style="4" bestFit="1" customWidth="1"/>
    <col min="1550" max="1550" width="11.42578125" style="4" bestFit="1"/>
    <col min="1551" max="1555" width="7.42578125" style="4" bestFit="1" customWidth="1"/>
    <col min="1556" max="1559" width="8.42578125" style="4" bestFit="1" customWidth="1"/>
    <col min="1560" max="1560" width="8" style="4" bestFit="1" customWidth="1"/>
    <col min="1561" max="1562" width="8.42578125" style="4" bestFit="1" customWidth="1"/>
    <col min="1563" max="1792" width="11.42578125" style="4"/>
    <col min="1793" max="1793" width="5.5703125" style="4" customWidth="1"/>
    <col min="1794" max="1795" width="16.140625" style="4" bestFit="1" customWidth="1"/>
    <col min="1796" max="1796" width="28.28515625" style="4" bestFit="1" customWidth="1"/>
    <col min="1797" max="1797" width="10.7109375" style="4" bestFit="1" customWidth="1"/>
    <col min="1798" max="1798" width="13.140625" style="4" bestFit="1" customWidth="1"/>
    <col min="1799" max="1799" width="13.28515625" style="4" bestFit="1" customWidth="1"/>
    <col min="1800" max="1800" width="10.42578125" style="4" bestFit="1" customWidth="1"/>
    <col min="1801" max="1801" width="9" style="4" bestFit="1" customWidth="1"/>
    <col min="1802" max="1802" width="10.42578125" style="4" bestFit="1" customWidth="1"/>
    <col min="1803" max="1803" width="8.42578125" style="4" bestFit="1" customWidth="1"/>
    <col min="1804" max="1804" width="16.85546875" style="4" bestFit="1" customWidth="1"/>
    <col min="1805" max="1805" width="11.85546875" style="4" bestFit="1" customWidth="1"/>
    <col min="1806" max="1806" width="11.42578125" style="4" bestFit="1"/>
    <col min="1807" max="1811" width="7.42578125" style="4" bestFit="1" customWidth="1"/>
    <col min="1812" max="1815" width="8.42578125" style="4" bestFit="1" customWidth="1"/>
    <col min="1816" max="1816" width="8" style="4" bestFit="1" customWidth="1"/>
    <col min="1817" max="1818" width="8.42578125" style="4" bestFit="1" customWidth="1"/>
    <col min="1819" max="2048" width="11.42578125" style="4"/>
    <col min="2049" max="2049" width="5.5703125" style="4" customWidth="1"/>
    <col min="2050" max="2051" width="16.140625" style="4" bestFit="1" customWidth="1"/>
    <col min="2052" max="2052" width="28.28515625" style="4" bestFit="1" customWidth="1"/>
    <col min="2053" max="2053" width="10.7109375" style="4" bestFit="1" customWidth="1"/>
    <col min="2054" max="2054" width="13.140625" style="4" bestFit="1" customWidth="1"/>
    <col min="2055" max="2055" width="13.28515625" style="4" bestFit="1" customWidth="1"/>
    <col min="2056" max="2056" width="10.42578125" style="4" bestFit="1" customWidth="1"/>
    <col min="2057" max="2057" width="9" style="4" bestFit="1" customWidth="1"/>
    <col min="2058" max="2058" width="10.42578125" style="4" bestFit="1" customWidth="1"/>
    <col min="2059" max="2059" width="8.42578125" style="4" bestFit="1" customWidth="1"/>
    <col min="2060" max="2060" width="16.85546875" style="4" bestFit="1" customWidth="1"/>
    <col min="2061" max="2061" width="11.85546875" style="4" bestFit="1" customWidth="1"/>
    <col min="2062" max="2062" width="11.42578125" style="4" bestFit="1"/>
    <col min="2063" max="2067" width="7.42578125" style="4" bestFit="1" customWidth="1"/>
    <col min="2068" max="2071" width="8.42578125" style="4" bestFit="1" customWidth="1"/>
    <col min="2072" max="2072" width="8" style="4" bestFit="1" customWidth="1"/>
    <col min="2073" max="2074" width="8.42578125" style="4" bestFit="1" customWidth="1"/>
    <col min="2075" max="2304" width="11.42578125" style="4"/>
    <col min="2305" max="2305" width="5.5703125" style="4" customWidth="1"/>
    <col min="2306" max="2307" width="16.140625" style="4" bestFit="1" customWidth="1"/>
    <col min="2308" max="2308" width="28.28515625" style="4" bestFit="1" customWidth="1"/>
    <col min="2309" max="2309" width="10.7109375" style="4" bestFit="1" customWidth="1"/>
    <col min="2310" max="2310" width="13.140625" style="4" bestFit="1" customWidth="1"/>
    <col min="2311" max="2311" width="13.28515625" style="4" bestFit="1" customWidth="1"/>
    <col min="2312" max="2312" width="10.42578125" style="4" bestFit="1" customWidth="1"/>
    <col min="2313" max="2313" width="9" style="4" bestFit="1" customWidth="1"/>
    <col min="2314" max="2314" width="10.42578125" style="4" bestFit="1" customWidth="1"/>
    <col min="2315" max="2315" width="8.42578125" style="4" bestFit="1" customWidth="1"/>
    <col min="2316" max="2316" width="16.85546875" style="4" bestFit="1" customWidth="1"/>
    <col min="2317" max="2317" width="11.85546875" style="4" bestFit="1" customWidth="1"/>
    <col min="2318" max="2318" width="11.42578125" style="4" bestFit="1"/>
    <col min="2319" max="2323" width="7.42578125" style="4" bestFit="1" customWidth="1"/>
    <col min="2324" max="2327" width="8.42578125" style="4" bestFit="1" customWidth="1"/>
    <col min="2328" max="2328" width="8" style="4" bestFit="1" customWidth="1"/>
    <col min="2329" max="2330" width="8.42578125" style="4" bestFit="1" customWidth="1"/>
    <col min="2331" max="2560" width="11.42578125" style="4"/>
    <col min="2561" max="2561" width="5.5703125" style="4" customWidth="1"/>
    <col min="2562" max="2563" width="16.140625" style="4" bestFit="1" customWidth="1"/>
    <col min="2564" max="2564" width="28.28515625" style="4" bestFit="1" customWidth="1"/>
    <col min="2565" max="2565" width="10.7109375" style="4" bestFit="1" customWidth="1"/>
    <col min="2566" max="2566" width="13.140625" style="4" bestFit="1" customWidth="1"/>
    <col min="2567" max="2567" width="13.28515625" style="4" bestFit="1" customWidth="1"/>
    <col min="2568" max="2568" width="10.42578125" style="4" bestFit="1" customWidth="1"/>
    <col min="2569" max="2569" width="9" style="4" bestFit="1" customWidth="1"/>
    <col min="2570" max="2570" width="10.42578125" style="4" bestFit="1" customWidth="1"/>
    <col min="2571" max="2571" width="8.42578125" style="4" bestFit="1" customWidth="1"/>
    <col min="2572" max="2572" width="16.85546875" style="4" bestFit="1" customWidth="1"/>
    <col min="2573" max="2573" width="11.85546875" style="4" bestFit="1" customWidth="1"/>
    <col min="2574" max="2574" width="11.42578125" style="4" bestFit="1"/>
    <col min="2575" max="2579" width="7.42578125" style="4" bestFit="1" customWidth="1"/>
    <col min="2580" max="2583" width="8.42578125" style="4" bestFit="1" customWidth="1"/>
    <col min="2584" max="2584" width="8" style="4" bestFit="1" customWidth="1"/>
    <col min="2585" max="2586" width="8.42578125" style="4" bestFit="1" customWidth="1"/>
    <col min="2587" max="2816" width="11.42578125" style="4"/>
    <col min="2817" max="2817" width="5.5703125" style="4" customWidth="1"/>
    <col min="2818" max="2819" width="16.140625" style="4" bestFit="1" customWidth="1"/>
    <col min="2820" max="2820" width="28.28515625" style="4" bestFit="1" customWidth="1"/>
    <col min="2821" max="2821" width="10.7109375" style="4" bestFit="1" customWidth="1"/>
    <col min="2822" max="2822" width="13.140625" style="4" bestFit="1" customWidth="1"/>
    <col min="2823" max="2823" width="13.28515625" style="4" bestFit="1" customWidth="1"/>
    <col min="2824" max="2824" width="10.42578125" style="4" bestFit="1" customWidth="1"/>
    <col min="2825" max="2825" width="9" style="4" bestFit="1" customWidth="1"/>
    <col min="2826" max="2826" width="10.42578125" style="4" bestFit="1" customWidth="1"/>
    <col min="2827" max="2827" width="8.42578125" style="4" bestFit="1" customWidth="1"/>
    <col min="2828" max="2828" width="16.85546875" style="4" bestFit="1" customWidth="1"/>
    <col min="2829" max="2829" width="11.85546875" style="4" bestFit="1" customWidth="1"/>
    <col min="2830" max="2830" width="11.42578125" style="4" bestFit="1"/>
    <col min="2831" max="2835" width="7.42578125" style="4" bestFit="1" customWidth="1"/>
    <col min="2836" max="2839" width="8.42578125" style="4" bestFit="1" customWidth="1"/>
    <col min="2840" max="2840" width="8" style="4" bestFit="1" customWidth="1"/>
    <col min="2841" max="2842" width="8.42578125" style="4" bestFit="1" customWidth="1"/>
    <col min="2843" max="3072" width="11.42578125" style="4"/>
    <col min="3073" max="3073" width="5.5703125" style="4" customWidth="1"/>
    <col min="3074" max="3075" width="16.140625" style="4" bestFit="1" customWidth="1"/>
    <col min="3076" max="3076" width="28.28515625" style="4" bestFit="1" customWidth="1"/>
    <col min="3077" max="3077" width="10.7109375" style="4" bestFit="1" customWidth="1"/>
    <col min="3078" max="3078" width="13.140625" style="4" bestFit="1" customWidth="1"/>
    <col min="3079" max="3079" width="13.28515625" style="4" bestFit="1" customWidth="1"/>
    <col min="3080" max="3080" width="10.42578125" style="4" bestFit="1" customWidth="1"/>
    <col min="3081" max="3081" width="9" style="4" bestFit="1" customWidth="1"/>
    <col min="3082" max="3082" width="10.42578125" style="4" bestFit="1" customWidth="1"/>
    <col min="3083" max="3083" width="8.42578125" style="4" bestFit="1" customWidth="1"/>
    <col min="3084" max="3084" width="16.85546875" style="4" bestFit="1" customWidth="1"/>
    <col min="3085" max="3085" width="11.85546875" style="4" bestFit="1" customWidth="1"/>
    <col min="3086" max="3086" width="11.42578125" style="4" bestFit="1"/>
    <col min="3087" max="3091" width="7.42578125" style="4" bestFit="1" customWidth="1"/>
    <col min="3092" max="3095" width="8.42578125" style="4" bestFit="1" customWidth="1"/>
    <col min="3096" max="3096" width="8" style="4" bestFit="1" customWidth="1"/>
    <col min="3097" max="3098" width="8.42578125" style="4" bestFit="1" customWidth="1"/>
    <col min="3099" max="3328" width="11.42578125" style="4"/>
    <col min="3329" max="3329" width="5.5703125" style="4" customWidth="1"/>
    <col min="3330" max="3331" width="16.140625" style="4" bestFit="1" customWidth="1"/>
    <col min="3332" max="3332" width="28.28515625" style="4" bestFit="1" customWidth="1"/>
    <col min="3333" max="3333" width="10.7109375" style="4" bestFit="1" customWidth="1"/>
    <col min="3334" max="3334" width="13.140625" style="4" bestFit="1" customWidth="1"/>
    <col min="3335" max="3335" width="13.28515625" style="4" bestFit="1" customWidth="1"/>
    <col min="3336" max="3336" width="10.42578125" style="4" bestFit="1" customWidth="1"/>
    <col min="3337" max="3337" width="9" style="4" bestFit="1" customWidth="1"/>
    <col min="3338" max="3338" width="10.42578125" style="4" bestFit="1" customWidth="1"/>
    <col min="3339" max="3339" width="8.42578125" style="4" bestFit="1" customWidth="1"/>
    <col min="3340" max="3340" width="16.85546875" style="4" bestFit="1" customWidth="1"/>
    <col min="3341" max="3341" width="11.85546875" style="4" bestFit="1" customWidth="1"/>
    <col min="3342" max="3342" width="11.42578125" style="4" bestFit="1"/>
    <col min="3343" max="3347" width="7.42578125" style="4" bestFit="1" customWidth="1"/>
    <col min="3348" max="3351" width="8.42578125" style="4" bestFit="1" customWidth="1"/>
    <col min="3352" max="3352" width="8" style="4" bestFit="1" customWidth="1"/>
    <col min="3353" max="3354" width="8.42578125" style="4" bestFit="1" customWidth="1"/>
    <col min="3355" max="3584" width="11.42578125" style="4"/>
    <col min="3585" max="3585" width="5.5703125" style="4" customWidth="1"/>
    <col min="3586" max="3587" width="16.140625" style="4" bestFit="1" customWidth="1"/>
    <col min="3588" max="3588" width="28.28515625" style="4" bestFit="1" customWidth="1"/>
    <col min="3589" max="3589" width="10.7109375" style="4" bestFit="1" customWidth="1"/>
    <col min="3590" max="3590" width="13.140625" style="4" bestFit="1" customWidth="1"/>
    <col min="3591" max="3591" width="13.28515625" style="4" bestFit="1" customWidth="1"/>
    <col min="3592" max="3592" width="10.42578125" style="4" bestFit="1" customWidth="1"/>
    <col min="3593" max="3593" width="9" style="4" bestFit="1" customWidth="1"/>
    <col min="3594" max="3594" width="10.42578125" style="4" bestFit="1" customWidth="1"/>
    <col min="3595" max="3595" width="8.42578125" style="4" bestFit="1" customWidth="1"/>
    <col min="3596" max="3596" width="16.85546875" style="4" bestFit="1" customWidth="1"/>
    <col min="3597" max="3597" width="11.85546875" style="4" bestFit="1" customWidth="1"/>
    <col min="3598" max="3598" width="11.42578125" style="4" bestFit="1"/>
    <col min="3599" max="3603" width="7.42578125" style="4" bestFit="1" customWidth="1"/>
    <col min="3604" max="3607" width="8.42578125" style="4" bestFit="1" customWidth="1"/>
    <col min="3608" max="3608" width="8" style="4" bestFit="1" customWidth="1"/>
    <col min="3609" max="3610" width="8.42578125" style="4" bestFit="1" customWidth="1"/>
    <col min="3611" max="3840" width="11.42578125" style="4"/>
    <col min="3841" max="3841" width="5.5703125" style="4" customWidth="1"/>
    <col min="3842" max="3843" width="16.140625" style="4" bestFit="1" customWidth="1"/>
    <col min="3844" max="3844" width="28.28515625" style="4" bestFit="1" customWidth="1"/>
    <col min="3845" max="3845" width="10.7109375" style="4" bestFit="1" customWidth="1"/>
    <col min="3846" max="3846" width="13.140625" style="4" bestFit="1" customWidth="1"/>
    <col min="3847" max="3847" width="13.28515625" style="4" bestFit="1" customWidth="1"/>
    <col min="3848" max="3848" width="10.42578125" style="4" bestFit="1" customWidth="1"/>
    <col min="3849" max="3849" width="9" style="4" bestFit="1" customWidth="1"/>
    <col min="3850" max="3850" width="10.42578125" style="4" bestFit="1" customWidth="1"/>
    <col min="3851" max="3851" width="8.42578125" style="4" bestFit="1" customWidth="1"/>
    <col min="3852" max="3852" width="16.85546875" style="4" bestFit="1" customWidth="1"/>
    <col min="3853" max="3853" width="11.85546875" style="4" bestFit="1" customWidth="1"/>
    <col min="3854" max="3854" width="11.42578125" style="4" bestFit="1"/>
    <col min="3855" max="3859" width="7.42578125" style="4" bestFit="1" customWidth="1"/>
    <col min="3860" max="3863" width="8.42578125" style="4" bestFit="1" customWidth="1"/>
    <col min="3864" max="3864" width="8" style="4" bestFit="1" customWidth="1"/>
    <col min="3865" max="3866" width="8.42578125" style="4" bestFit="1" customWidth="1"/>
    <col min="3867" max="4096" width="11.42578125" style="4"/>
    <col min="4097" max="4097" width="5.5703125" style="4" customWidth="1"/>
    <col min="4098" max="4099" width="16.140625" style="4" bestFit="1" customWidth="1"/>
    <col min="4100" max="4100" width="28.28515625" style="4" bestFit="1" customWidth="1"/>
    <col min="4101" max="4101" width="10.7109375" style="4" bestFit="1" customWidth="1"/>
    <col min="4102" max="4102" width="13.140625" style="4" bestFit="1" customWidth="1"/>
    <col min="4103" max="4103" width="13.28515625" style="4" bestFit="1" customWidth="1"/>
    <col min="4104" max="4104" width="10.42578125" style="4" bestFit="1" customWidth="1"/>
    <col min="4105" max="4105" width="9" style="4" bestFit="1" customWidth="1"/>
    <col min="4106" max="4106" width="10.42578125" style="4" bestFit="1" customWidth="1"/>
    <col min="4107" max="4107" width="8.42578125" style="4" bestFit="1" customWidth="1"/>
    <col min="4108" max="4108" width="16.85546875" style="4" bestFit="1" customWidth="1"/>
    <col min="4109" max="4109" width="11.85546875" style="4" bestFit="1" customWidth="1"/>
    <col min="4110" max="4110" width="11.42578125" style="4" bestFit="1"/>
    <col min="4111" max="4115" width="7.42578125" style="4" bestFit="1" customWidth="1"/>
    <col min="4116" max="4119" width="8.42578125" style="4" bestFit="1" customWidth="1"/>
    <col min="4120" max="4120" width="8" style="4" bestFit="1" customWidth="1"/>
    <col min="4121" max="4122" width="8.42578125" style="4" bestFit="1" customWidth="1"/>
    <col min="4123" max="4352" width="11.42578125" style="4"/>
    <col min="4353" max="4353" width="5.5703125" style="4" customWidth="1"/>
    <col min="4354" max="4355" width="16.140625" style="4" bestFit="1" customWidth="1"/>
    <col min="4356" max="4356" width="28.28515625" style="4" bestFit="1" customWidth="1"/>
    <col min="4357" max="4357" width="10.7109375" style="4" bestFit="1" customWidth="1"/>
    <col min="4358" max="4358" width="13.140625" style="4" bestFit="1" customWidth="1"/>
    <col min="4359" max="4359" width="13.28515625" style="4" bestFit="1" customWidth="1"/>
    <col min="4360" max="4360" width="10.42578125" style="4" bestFit="1" customWidth="1"/>
    <col min="4361" max="4361" width="9" style="4" bestFit="1" customWidth="1"/>
    <col min="4362" max="4362" width="10.42578125" style="4" bestFit="1" customWidth="1"/>
    <col min="4363" max="4363" width="8.42578125" style="4" bestFit="1" customWidth="1"/>
    <col min="4364" max="4364" width="16.85546875" style="4" bestFit="1" customWidth="1"/>
    <col min="4365" max="4365" width="11.85546875" style="4" bestFit="1" customWidth="1"/>
    <col min="4366" max="4366" width="11.42578125" style="4" bestFit="1"/>
    <col min="4367" max="4371" width="7.42578125" style="4" bestFit="1" customWidth="1"/>
    <col min="4372" max="4375" width="8.42578125" style="4" bestFit="1" customWidth="1"/>
    <col min="4376" max="4376" width="8" style="4" bestFit="1" customWidth="1"/>
    <col min="4377" max="4378" width="8.42578125" style="4" bestFit="1" customWidth="1"/>
    <col min="4379" max="4608" width="11.42578125" style="4"/>
    <col min="4609" max="4609" width="5.5703125" style="4" customWidth="1"/>
    <col min="4610" max="4611" width="16.140625" style="4" bestFit="1" customWidth="1"/>
    <col min="4612" max="4612" width="28.28515625" style="4" bestFit="1" customWidth="1"/>
    <col min="4613" max="4613" width="10.7109375" style="4" bestFit="1" customWidth="1"/>
    <col min="4614" max="4614" width="13.140625" style="4" bestFit="1" customWidth="1"/>
    <col min="4615" max="4615" width="13.28515625" style="4" bestFit="1" customWidth="1"/>
    <col min="4616" max="4616" width="10.42578125" style="4" bestFit="1" customWidth="1"/>
    <col min="4617" max="4617" width="9" style="4" bestFit="1" customWidth="1"/>
    <col min="4618" max="4618" width="10.42578125" style="4" bestFit="1" customWidth="1"/>
    <col min="4619" max="4619" width="8.42578125" style="4" bestFit="1" customWidth="1"/>
    <col min="4620" max="4620" width="16.85546875" style="4" bestFit="1" customWidth="1"/>
    <col min="4621" max="4621" width="11.85546875" style="4" bestFit="1" customWidth="1"/>
    <col min="4622" max="4622" width="11.42578125" style="4" bestFit="1"/>
    <col min="4623" max="4627" width="7.42578125" style="4" bestFit="1" customWidth="1"/>
    <col min="4628" max="4631" width="8.42578125" style="4" bestFit="1" customWidth="1"/>
    <col min="4632" max="4632" width="8" style="4" bestFit="1" customWidth="1"/>
    <col min="4633" max="4634" width="8.42578125" style="4" bestFit="1" customWidth="1"/>
    <col min="4635" max="4864" width="11.42578125" style="4"/>
    <col min="4865" max="4865" width="5.5703125" style="4" customWidth="1"/>
    <col min="4866" max="4867" width="16.140625" style="4" bestFit="1" customWidth="1"/>
    <col min="4868" max="4868" width="28.28515625" style="4" bestFit="1" customWidth="1"/>
    <col min="4869" max="4869" width="10.7109375" style="4" bestFit="1" customWidth="1"/>
    <col min="4870" max="4870" width="13.140625" style="4" bestFit="1" customWidth="1"/>
    <col min="4871" max="4871" width="13.28515625" style="4" bestFit="1" customWidth="1"/>
    <col min="4872" max="4872" width="10.42578125" style="4" bestFit="1" customWidth="1"/>
    <col min="4873" max="4873" width="9" style="4" bestFit="1" customWidth="1"/>
    <col min="4874" max="4874" width="10.42578125" style="4" bestFit="1" customWidth="1"/>
    <col min="4875" max="4875" width="8.42578125" style="4" bestFit="1" customWidth="1"/>
    <col min="4876" max="4876" width="16.85546875" style="4" bestFit="1" customWidth="1"/>
    <col min="4877" max="4877" width="11.85546875" style="4" bestFit="1" customWidth="1"/>
    <col min="4878" max="4878" width="11.42578125" style="4" bestFit="1"/>
    <col min="4879" max="4883" width="7.42578125" style="4" bestFit="1" customWidth="1"/>
    <col min="4884" max="4887" width="8.42578125" style="4" bestFit="1" customWidth="1"/>
    <col min="4888" max="4888" width="8" style="4" bestFit="1" customWidth="1"/>
    <col min="4889" max="4890" width="8.42578125" style="4" bestFit="1" customWidth="1"/>
    <col min="4891" max="5120" width="11.42578125" style="4"/>
    <col min="5121" max="5121" width="5.5703125" style="4" customWidth="1"/>
    <col min="5122" max="5123" width="16.140625" style="4" bestFit="1" customWidth="1"/>
    <col min="5124" max="5124" width="28.28515625" style="4" bestFit="1" customWidth="1"/>
    <col min="5125" max="5125" width="10.7109375" style="4" bestFit="1" customWidth="1"/>
    <col min="5126" max="5126" width="13.140625" style="4" bestFit="1" customWidth="1"/>
    <col min="5127" max="5127" width="13.28515625" style="4" bestFit="1" customWidth="1"/>
    <col min="5128" max="5128" width="10.42578125" style="4" bestFit="1" customWidth="1"/>
    <col min="5129" max="5129" width="9" style="4" bestFit="1" customWidth="1"/>
    <col min="5130" max="5130" width="10.42578125" style="4" bestFit="1" customWidth="1"/>
    <col min="5131" max="5131" width="8.42578125" style="4" bestFit="1" customWidth="1"/>
    <col min="5132" max="5132" width="16.85546875" style="4" bestFit="1" customWidth="1"/>
    <col min="5133" max="5133" width="11.85546875" style="4" bestFit="1" customWidth="1"/>
    <col min="5134" max="5134" width="11.42578125" style="4" bestFit="1"/>
    <col min="5135" max="5139" width="7.42578125" style="4" bestFit="1" customWidth="1"/>
    <col min="5140" max="5143" width="8.42578125" style="4" bestFit="1" customWidth="1"/>
    <col min="5144" max="5144" width="8" style="4" bestFit="1" customWidth="1"/>
    <col min="5145" max="5146" width="8.42578125" style="4" bestFit="1" customWidth="1"/>
    <col min="5147" max="5376" width="11.42578125" style="4"/>
    <col min="5377" max="5377" width="5.5703125" style="4" customWidth="1"/>
    <col min="5378" max="5379" width="16.140625" style="4" bestFit="1" customWidth="1"/>
    <col min="5380" max="5380" width="28.28515625" style="4" bestFit="1" customWidth="1"/>
    <col min="5381" max="5381" width="10.7109375" style="4" bestFit="1" customWidth="1"/>
    <col min="5382" max="5382" width="13.140625" style="4" bestFit="1" customWidth="1"/>
    <col min="5383" max="5383" width="13.28515625" style="4" bestFit="1" customWidth="1"/>
    <col min="5384" max="5384" width="10.42578125" style="4" bestFit="1" customWidth="1"/>
    <col min="5385" max="5385" width="9" style="4" bestFit="1" customWidth="1"/>
    <col min="5386" max="5386" width="10.42578125" style="4" bestFit="1" customWidth="1"/>
    <col min="5387" max="5387" width="8.42578125" style="4" bestFit="1" customWidth="1"/>
    <col min="5388" max="5388" width="16.85546875" style="4" bestFit="1" customWidth="1"/>
    <col min="5389" max="5389" width="11.85546875" style="4" bestFit="1" customWidth="1"/>
    <col min="5390" max="5390" width="11.42578125" style="4" bestFit="1"/>
    <col min="5391" max="5395" width="7.42578125" style="4" bestFit="1" customWidth="1"/>
    <col min="5396" max="5399" width="8.42578125" style="4" bestFit="1" customWidth="1"/>
    <col min="5400" max="5400" width="8" style="4" bestFit="1" customWidth="1"/>
    <col min="5401" max="5402" width="8.42578125" style="4" bestFit="1" customWidth="1"/>
    <col min="5403" max="5632" width="11.42578125" style="4"/>
    <col min="5633" max="5633" width="5.5703125" style="4" customWidth="1"/>
    <col min="5634" max="5635" width="16.140625" style="4" bestFit="1" customWidth="1"/>
    <col min="5636" max="5636" width="28.28515625" style="4" bestFit="1" customWidth="1"/>
    <col min="5637" max="5637" width="10.7109375" style="4" bestFit="1" customWidth="1"/>
    <col min="5638" max="5638" width="13.140625" style="4" bestFit="1" customWidth="1"/>
    <col min="5639" max="5639" width="13.28515625" style="4" bestFit="1" customWidth="1"/>
    <col min="5640" max="5640" width="10.42578125" style="4" bestFit="1" customWidth="1"/>
    <col min="5641" max="5641" width="9" style="4" bestFit="1" customWidth="1"/>
    <col min="5642" max="5642" width="10.42578125" style="4" bestFit="1" customWidth="1"/>
    <col min="5643" max="5643" width="8.42578125" style="4" bestFit="1" customWidth="1"/>
    <col min="5644" max="5644" width="16.85546875" style="4" bestFit="1" customWidth="1"/>
    <col min="5645" max="5645" width="11.85546875" style="4" bestFit="1" customWidth="1"/>
    <col min="5646" max="5646" width="11.42578125" style="4" bestFit="1"/>
    <col min="5647" max="5651" width="7.42578125" style="4" bestFit="1" customWidth="1"/>
    <col min="5652" max="5655" width="8.42578125" style="4" bestFit="1" customWidth="1"/>
    <col min="5656" max="5656" width="8" style="4" bestFit="1" customWidth="1"/>
    <col min="5657" max="5658" width="8.42578125" style="4" bestFit="1" customWidth="1"/>
    <col min="5659" max="5888" width="11.42578125" style="4"/>
    <col min="5889" max="5889" width="5.5703125" style="4" customWidth="1"/>
    <col min="5890" max="5891" width="16.140625" style="4" bestFit="1" customWidth="1"/>
    <col min="5892" max="5892" width="28.28515625" style="4" bestFit="1" customWidth="1"/>
    <col min="5893" max="5893" width="10.7109375" style="4" bestFit="1" customWidth="1"/>
    <col min="5894" max="5894" width="13.140625" style="4" bestFit="1" customWidth="1"/>
    <col min="5895" max="5895" width="13.28515625" style="4" bestFit="1" customWidth="1"/>
    <col min="5896" max="5896" width="10.42578125" style="4" bestFit="1" customWidth="1"/>
    <col min="5897" max="5897" width="9" style="4" bestFit="1" customWidth="1"/>
    <col min="5898" max="5898" width="10.42578125" style="4" bestFit="1" customWidth="1"/>
    <col min="5899" max="5899" width="8.42578125" style="4" bestFit="1" customWidth="1"/>
    <col min="5900" max="5900" width="16.85546875" style="4" bestFit="1" customWidth="1"/>
    <col min="5901" max="5901" width="11.85546875" style="4" bestFit="1" customWidth="1"/>
    <col min="5902" max="5902" width="11.42578125" style="4" bestFit="1"/>
    <col min="5903" max="5907" width="7.42578125" style="4" bestFit="1" customWidth="1"/>
    <col min="5908" max="5911" width="8.42578125" style="4" bestFit="1" customWidth="1"/>
    <col min="5912" max="5912" width="8" style="4" bestFit="1" customWidth="1"/>
    <col min="5913" max="5914" width="8.42578125" style="4" bestFit="1" customWidth="1"/>
    <col min="5915" max="6144" width="11.42578125" style="4"/>
    <col min="6145" max="6145" width="5.5703125" style="4" customWidth="1"/>
    <col min="6146" max="6147" width="16.140625" style="4" bestFit="1" customWidth="1"/>
    <col min="6148" max="6148" width="28.28515625" style="4" bestFit="1" customWidth="1"/>
    <col min="6149" max="6149" width="10.7109375" style="4" bestFit="1" customWidth="1"/>
    <col min="6150" max="6150" width="13.140625" style="4" bestFit="1" customWidth="1"/>
    <col min="6151" max="6151" width="13.28515625" style="4" bestFit="1" customWidth="1"/>
    <col min="6152" max="6152" width="10.42578125" style="4" bestFit="1" customWidth="1"/>
    <col min="6153" max="6153" width="9" style="4" bestFit="1" customWidth="1"/>
    <col min="6154" max="6154" width="10.42578125" style="4" bestFit="1" customWidth="1"/>
    <col min="6155" max="6155" width="8.42578125" style="4" bestFit="1" customWidth="1"/>
    <col min="6156" max="6156" width="16.85546875" style="4" bestFit="1" customWidth="1"/>
    <col min="6157" max="6157" width="11.85546875" style="4" bestFit="1" customWidth="1"/>
    <col min="6158" max="6158" width="11.42578125" style="4" bestFit="1"/>
    <col min="6159" max="6163" width="7.42578125" style="4" bestFit="1" customWidth="1"/>
    <col min="6164" max="6167" width="8.42578125" style="4" bestFit="1" customWidth="1"/>
    <col min="6168" max="6168" width="8" style="4" bestFit="1" customWidth="1"/>
    <col min="6169" max="6170" width="8.42578125" style="4" bestFit="1" customWidth="1"/>
    <col min="6171" max="6400" width="11.42578125" style="4"/>
    <col min="6401" max="6401" width="5.5703125" style="4" customWidth="1"/>
    <col min="6402" max="6403" width="16.140625" style="4" bestFit="1" customWidth="1"/>
    <col min="6404" max="6404" width="28.28515625" style="4" bestFit="1" customWidth="1"/>
    <col min="6405" max="6405" width="10.7109375" style="4" bestFit="1" customWidth="1"/>
    <col min="6406" max="6406" width="13.140625" style="4" bestFit="1" customWidth="1"/>
    <col min="6407" max="6407" width="13.28515625" style="4" bestFit="1" customWidth="1"/>
    <col min="6408" max="6408" width="10.42578125" style="4" bestFit="1" customWidth="1"/>
    <col min="6409" max="6409" width="9" style="4" bestFit="1" customWidth="1"/>
    <col min="6410" max="6410" width="10.42578125" style="4" bestFit="1" customWidth="1"/>
    <col min="6411" max="6411" width="8.42578125" style="4" bestFit="1" customWidth="1"/>
    <col min="6412" max="6412" width="16.85546875" style="4" bestFit="1" customWidth="1"/>
    <col min="6413" max="6413" width="11.85546875" style="4" bestFit="1" customWidth="1"/>
    <col min="6414" max="6414" width="11.42578125" style="4" bestFit="1"/>
    <col min="6415" max="6419" width="7.42578125" style="4" bestFit="1" customWidth="1"/>
    <col min="6420" max="6423" width="8.42578125" style="4" bestFit="1" customWidth="1"/>
    <col min="6424" max="6424" width="8" style="4" bestFit="1" customWidth="1"/>
    <col min="6425" max="6426" width="8.42578125" style="4" bestFit="1" customWidth="1"/>
    <col min="6427" max="6656" width="11.42578125" style="4"/>
    <col min="6657" max="6657" width="5.5703125" style="4" customWidth="1"/>
    <col min="6658" max="6659" width="16.140625" style="4" bestFit="1" customWidth="1"/>
    <col min="6660" max="6660" width="28.28515625" style="4" bestFit="1" customWidth="1"/>
    <col min="6661" max="6661" width="10.7109375" style="4" bestFit="1" customWidth="1"/>
    <col min="6662" max="6662" width="13.140625" style="4" bestFit="1" customWidth="1"/>
    <col min="6663" max="6663" width="13.28515625" style="4" bestFit="1" customWidth="1"/>
    <col min="6664" max="6664" width="10.42578125" style="4" bestFit="1" customWidth="1"/>
    <col min="6665" max="6665" width="9" style="4" bestFit="1" customWidth="1"/>
    <col min="6666" max="6666" width="10.42578125" style="4" bestFit="1" customWidth="1"/>
    <col min="6667" max="6667" width="8.42578125" style="4" bestFit="1" customWidth="1"/>
    <col min="6668" max="6668" width="16.85546875" style="4" bestFit="1" customWidth="1"/>
    <col min="6669" max="6669" width="11.85546875" style="4" bestFit="1" customWidth="1"/>
    <col min="6670" max="6670" width="11.42578125" style="4" bestFit="1"/>
    <col min="6671" max="6675" width="7.42578125" style="4" bestFit="1" customWidth="1"/>
    <col min="6676" max="6679" width="8.42578125" style="4" bestFit="1" customWidth="1"/>
    <col min="6680" max="6680" width="8" style="4" bestFit="1" customWidth="1"/>
    <col min="6681" max="6682" width="8.42578125" style="4" bestFit="1" customWidth="1"/>
    <col min="6683" max="6912" width="11.42578125" style="4"/>
    <col min="6913" max="6913" width="5.5703125" style="4" customWidth="1"/>
    <col min="6914" max="6915" width="16.140625" style="4" bestFit="1" customWidth="1"/>
    <col min="6916" max="6916" width="28.28515625" style="4" bestFit="1" customWidth="1"/>
    <col min="6917" max="6917" width="10.7109375" style="4" bestFit="1" customWidth="1"/>
    <col min="6918" max="6918" width="13.140625" style="4" bestFit="1" customWidth="1"/>
    <col min="6919" max="6919" width="13.28515625" style="4" bestFit="1" customWidth="1"/>
    <col min="6920" max="6920" width="10.42578125" style="4" bestFit="1" customWidth="1"/>
    <col min="6921" max="6921" width="9" style="4" bestFit="1" customWidth="1"/>
    <col min="6922" max="6922" width="10.42578125" style="4" bestFit="1" customWidth="1"/>
    <col min="6923" max="6923" width="8.42578125" style="4" bestFit="1" customWidth="1"/>
    <col min="6924" max="6924" width="16.85546875" style="4" bestFit="1" customWidth="1"/>
    <col min="6925" max="6925" width="11.85546875" style="4" bestFit="1" customWidth="1"/>
    <col min="6926" max="6926" width="11.42578125" style="4" bestFit="1"/>
    <col min="6927" max="6931" width="7.42578125" style="4" bestFit="1" customWidth="1"/>
    <col min="6932" max="6935" width="8.42578125" style="4" bestFit="1" customWidth="1"/>
    <col min="6936" max="6936" width="8" style="4" bestFit="1" customWidth="1"/>
    <col min="6937" max="6938" width="8.42578125" style="4" bestFit="1" customWidth="1"/>
    <col min="6939" max="7168" width="11.42578125" style="4"/>
    <col min="7169" max="7169" width="5.5703125" style="4" customWidth="1"/>
    <col min="7170" max="7171" width="16.140625" style="4" bestFit="1" customWidth="1"/>
    <col min="7172" max="7172" width="28.28515625" style="4" bestFit="1" customWidth="1"/>
    <col min="7173" max="7173" width="10.7109375" style="4" bestFit="1" customWidth="1"/>
    <col min="7174" max="7174" width="13.140625" style="4" bestFit="1" customWidth="1"/>
    <col min="7175" max="7175" width="13.28515625" style="4" bestFit="1" customWidth="1"/>
    <col min="7176" max="7176" width="10.42578125" style="4" bestFit="1" customWidth="1"/>
    <col min="7177" max="7177" width="9" style="4" bestFit="1" customWidth="1"/>
    <col min="7178" max="7178" width="10.42578125" style="4" bestFit="1" customWidth="1"/>
    <col min="7179" max="7179" width="8.42578125" style="4" bestFit="1" customWidth="1"/>
    <col min="7180" max="7180" width="16.85546875" style="4" bestFit="1" customWidth="1"/>
    <col min="7181" max="7181" width="11.85546875" style="4" bestFit="1" customWidth="1"/>
    <col min="7182" max="7182" width="11.42578125" style="4" bestFit="1"/>
    <col min="7183" max="7187" width="7.42578125" style="4" bestFit="1" customWidth="1"/>
    <col min="7188" max="7191" width="8.42578125" style="4" bestFit="1" customWidth="1"/>
    <col min="7192" max="7192" width="8" style="4" bestFit="1" customWidth="1"/>
    <col min="7193" max="7194" width="8.42578125" style="4" bestFit="1" customWidth="1"/>
    <col min="7195" max="7424" width="11.42578125" style="4"/>
    <col min="7425" max="7425" width="5.5703125" style="4" customWidth="1"/>
    <col min="7426" max="7427" width="16.140625" style="4" bestFit="1" customWidth="1"/>
    <col min="7428" max="7428" width="28.28515625" style="4" bestFit="1" customWidth="1"/>
    <col min="7429" max="7429" width="10.7109375" style="4" bestFit="1" customWidth="1"/>
    <col min="7430" max="7430" width="13.140625" style="4" bestFit="1" customWidth="1"/>
    <col min="7431" max="7431" width="13.28515625" style="4" bestFit="1" customWidth="1"/>
    <col min="7432" max="7432" width="10.42578125" style="4" bestFit="1" customWidth="1"/>
    <col min="7433" max="7433" width="9" style="4" bestFit="1" customWidth="1"/>
    <col min="7434" max="7434" width="10.42578125" style="4" bestFit="1" customWidth="1"/>
    <col min="7435" max="7435" width="8.42578125" style="4" bestFit="1" customWidth="1"/>
    <col min="7436" max="7436" width="16.85546875" style="4" bestFit="1" customWidth="1"/>
    <col min="7437" max="7437" width="11.85546875" style="4" bestFit="1" customWidth="1"/>
    <col min="7438" max="7438" width="11.42578125" style="4" bestFit="1"/>
    <col min="7439" max="7443" width="7.42578125" style="4" bestFit="1" customWidth="1"/>
    <col min="7444" max="7447" width="8.42578125" style="4" bestFit="1" customWidth="1"/>
    <col min="7448" max="7448" width="8" style="4" bestFit="1" customWidth="1"/>
    <col min="7449" max="7450" width="8.42578125" style="4" bestFit="1" customWidth="1"/>
    <col min="7451" max="7680" width="11.42578125" style="4"/>
    <col min="7681" max="7681" width="5.5703125" style="4" customWidth="1"/>
    <col min="7682" max="7683" width="16.140625" style="4" bestFit="1" customWidth="1"/>
    <col min="7684" max="7684" width="28.28515625" style="4" bestFit="1" customWidth="1"/>
    <col min="7685" max="7685" width="10.7109375" style="4" bestFit="1" customWidth="1"/>
    <col min="7686" max="7686" width="13.140625" style="4" bestFit="1" customWidth="1"/>
    <col min="7687" max="7687" width="13.28515625" style="4" bestFit="1" customWidth="1"/>
    <col min="7688" max="7688" width="10.42578125" style="4" bestFit="1" customWidth="1"/>
    <col min="7689" max="7689" width="9" style="4" bestFit="1" customWidth="1"/>
    <col min="7690" max="7690" width="10.42578125" style="4" bestFit="1" customWidth="1"/>
    <col min="7691" max="7691" width="8.42578125" style="4" bestFit="1" customWidth="1"/>
    <col min="7692" max="7692" width="16.85546875" style="4" bestFit="1" customWidth="1"/>
    <col min="7693" max="7693" width="11.85546875" style="4" bestFit="1" customWidth="1"/>
    <col min="7694" max="7694" width="11.42578125" style="4" bestFit="1"/>
    <col min="7695" max="7699" width="7.42578125" style="4" bestFit="1" customWidth="1"/>
    <col min="7700" max="7703" width="8.42578125" style="4" bestFit="1" customWidth="1"/>
    <col min="7704" max="7704" width="8" style="4" bestFit="1" customWidth="1"/>
    <col min="7705" max="7706" width="8.42578125" style="4" bestFit="1" customWidth="1"/>
    <col min="7707" max="7936" width="11.42578125" style="4"/>
    <col min="7937" max="7937" width="5.5703125" style="4" customWidth="1"/>
    <col min="7938" max="7939" width="16.140625" style="4" bestFit="1" customWidth="1"/>
    <col min="7940" max="7940" width="28.28515625" style="4" bestFit="1" customWidth="1"/>
    <col min="7941" max="7941" width="10.7109375" style="4" bestFit="1" customWidth="1"/>
    <col min="7942" max="7942" width="13.140625" style="4" bestFit="1" customWidth="1"/>
    <col min="7943" max="7943" width="13.28515625" style="4" bestFit="1" customWidth="1"/>
    <col min="7944" max="7944" width="10.42578125" style="4" bestFit="1" customWidth="1"/>
    <col min="7945" max="7945" width="9" style="4" bestFit="1" customWidth="1"/>
    <col min="7946" max="7946" width="10.42578125" style="4" bestFit="1" customWidth="1"/>
    <col min="7947" max="7947" width="8.42578125" style="4" bestFit="1" customWidth="1"/>
    <col min="7948" max="7948" width="16.85546875" style="4" bestFit="1" customWidth="1"/>
    <col min="7949" max="7949" width="11.85546875" style="4" bestFit="1" customWidth="1"/>
    <col min="7950" max="7950" width="11.42578125" style="4" bestFit="1"/>
    <col min="7951" max="7955" width="7.42578125" style="4" bestFit="1" customWidth="1"/>
    <col min="7956" max="7959" width="8.42578125" style="4" bestFit="1" customWidth="1"/>
    <col min="7960" max="7960" width="8" style="4" bestFit="1" customWidth="1"/>
    <col min="7961" max="7962" width="8.42578125" style="4" bestFit="1" customWidth="1"/>
    <col min="7963" max="8192" width="11.42578125" style="4"/>
    <col min="8193" max="8193" width="5.5703125" style="4" customWidth="1"/>
    <col min="8194" max="8195" width="16.140625" style="4" bestFit="1" customWidth="1"/>
    <col min="8196" max="8196" width="28.28515625" style="4" bestFit="1" customWidth="1"/>
    <col min="8197" max="8197" width="10.7109375" style="4" bestFit="1" customWidth="1"/>
    <col min="8198" max="8198" width="13.140625" style="4" bestFit="1" customWidth="1"/>
    <col min="8199" max="8199" width="13.28515625" style="4" bestFit="1" customWidth="1"/>
    <col min="8200" max="8200" width="10.42578125" style="4" bestFit="1" customWidth="1"/>
    <col min="8201" max="8201" width="9" style="4" bestFit="1" customWidth="1"/>
    <col min="8202" max="8202" width="10.42578125" style="4" bestFit="1" customWidth="1"/>
    <col min="8203" max="8203" width="8.42578125" style="4" bestFit="1" customWidth="1"/>
    <col min="8204" max="8204" width="16.85546875" style="4" bestFit="1" customWidth="1"/>
    <col min="8205" max="8205" width="11.85546875" style="4" bestFit="1" customWidth="1"/>
    <col min="8206" max="8206" width="11.42578125" style="4" bestFit="1"/>
    <col min="8207" max="8211" width="7.42578125" style="4" bestFit="1" customWidth="1"/>
    <col min="8212" max="8215" width="8.42578125" style="4" bestFit="1" customWidth="1"/>
    <col min="8216" max="8216" width="8" style="4" bestFit="1" customWidth="1"/>
    <col min="8217" max="8218" width="8.42578125" style="4" bestFit="1" customWidth="1"/>
    <col min="8219" max="8448" width="11.42578125" style="4"/>
    <col min="8449" max="8449" width="5.5703125" style="4" customWidth="1"/>
    <col min="8450" max="8451" width="16.140625" style="4" bestFit="1" customWidth="1"/>
    <col min="8452" max="8452" width="28.28515625" style="4" bestFit="1" customWidth="1"/>
    <col min="8453" max="8453" width="10.7109375" style="4" bestFit="1" customWidth="1"/>
    <col min="8454" max="8454" width="13.140625" style="4" bestFit="1" customWidth="1"/>
    <col min="8455" max="8455" width="13.28515625" style="4" bestFit="1" customWidth="1"/>
    <col min="8456" max="8456" width="10.42578125" style="4" bestFit="1" customWidth="1"/>
    <col min="8457" max="8457" width="9" style="4" bestFit="1" customWidth="1"/>
    <col min="8458" max="8458" width="10.42578125" style="4" bestFit="1" customWidth="1"/>
    <col min="8459" max="8459" width="8.42578125" style="4" bestFit="1" customWidth="1"/>
    <col min="8460" max="8460" width="16.85546875" style="4" bestFit="1" customWidth="1"/>
    <col min="8461" max="8461" width="11.85546875" style="4" bestFit="1" customWidth="1"/>
    <col min="8462" max="8462" width="11.42578125" style="4" bestFit="1"/>
    <col min="8463" max="8467" width="7.42578125" style="4" bestFit="1" customWidth="1"/>
    <col min="8468" max="8471" width="8.42578125" style="4" bestFit="1" customWidth="1"/>
    <col min="8472" max="8472" width="8" style="4" bestFit="1" customWidth="1"/>
    <col min="8473" max="8474" width="8.42578125" style="4" bestFit="1" customWidth="1"/>
    <col min="8475" max="8704" width="11.42578125" style="4"/>
    <col min="8705" max="8705" width="5.5703125" style="4" customWidth="1"/>
    <col min="8706" max="8707" width="16.140625" style="4" bestFit="1" customWidth="1"/>
    <col min="8708" max="8708" width="28.28515625" style="4" bestFit="1" customWidth="1"/>
    <col min="8709" max="8709" width="10.7109375" style="4" bestFit="1" customWidth="1"/>
    <col min="8710" max="8710" width="13.140625" style="4" bestFit="1" customWidth="1"/>
    <col min="8711" max="8711" width="13.28515625" style="4" bestFit="1" customWidth="1"/>
    <col min="8712" max="8712" width="10.42578125" style="4" bestFit="1" customWidth="1"/>
    <col min="8713" max="8713" width="9" style="4" bestFit="1" customWidth="1"/>
    <col min="8714" max="8714" width="10.42578125" style="4" bestFit="1" customWidth="1"/>
    <col min="8715" max="8715" width="8.42578125" style="4" bestFit="1" customWidth="1"/>
    <col min="8716" max="8716" width="16.85546875" style="4" bestFit="1" customWidth="1"/>
    <col min="8717" max="8717" width="11.85546875" style="4" bestFit="1" customWidth="1"/>
    <col min="8718" max="8718" width="11.42578125" style="4" bestFit="1"/>
    <col min="8719" max="8723" width="7.42578125" style="4" bestFit="1" customWidth="1"/>
    <col min="8724" max="8727" width="8.42578125" style="4" bestFit="1" customWidth="1"/>
    <col min="8728" max="8728" width="8" style="4" bestFit="1" customWidth="1"/>
    <col min="8729" max="8730" width="8.42578125" style="4" bestFit="1" customWidth="1"/>
    <col min="8731" max="8960" width="11.42578125" style="4"/>
    <col min="8961" max="8961" width="5.5703125" style="4" customWidth="1"/>
    <col min="8962" max="8963" width="16.140625" style="4" bestFit="1" customWidth="1"/>
    <col min="8964" max="8964" width="28.28515625" style="4" bestFit="1" customWidth="1"/>
    <col min="8965" max="8965" width="10.7109375" style="4" bestFit="1" customWidth="1"/>
    <col min="8966" max="8966" width="13.140625" style="4" bestFit="1" customWidth="1"/>
    <col min="8967" max="8967" width="13.28515625" style="4" bestFit="1" customWidth="1"/>
    <col min="8968" max="8968" width="10.42578125" style="4" bestFit="1" customWidth="1"/>
    <col min="8969" max="8969" width="9" style="4" bestFit="1" customWidth="1"/>
    <col min="8970" max="8970" width="10.42578125" style="4" bestFit="1" customWidth="1"/>
    <col min="8971" max="8971" width="8.42578125" style="4" bestFit="1" customWidth="1"/>
    <col min="8972" max="8972" width="16.85546875" style="4" bestFit="1" customWidth="1"/>
    <col min="8973" max="8973" width="11.85546875" style="4" bestFit="1" customWidth="1"/>
    <col min="8974" max="8974" width="11.42578125" style="4" bestFit="1"/>
    <col min="8975" max="8979" width="7.42578125" style="4" bestFit="1" customWidth="1"/>
    <col min="8980" max="8983" width="8.42578125" style="4" bestFit="1" customWidth="1"/>
    <col min="8984" max="8984" width="8" style="4" bestFit="1" customWidth="1"/>
    <col min="8985" max="8986" width="8.42578125" style="4" bestFit="1" customWidth="1"/>
    <col min="8987" max="9216" width="11.42578125" style="4"/>
    <col min="9217" max="9217" width="5.5703125" style="4" customWidth="1"/>
    <col min="9218" max="9219" width="16.140625" style="4" bestFit="1" customWidth="1"/>
    <col min="9220" max="9220" width="28.28515625" style="4" bestFit="1" customWidth="1"/>
    <col min="9221" max="9221" width="10.7109375" style="4" bestFit="1" customWidth="1"/>
    <col min="9222" max="9222" width="13.140625" style="4" bestFit="1" customWidth="1"/>
    <col min="9223" max="9223" width="13.28515625" style="4" bestFit="1" customWidth="1"/>
    <col min="9224" max="9224" width="10.42578125" style="4" bestFit="1" customWidth="1"/>
    <col min="9225" max="9225" width="9" style="4" bestFit="1" customWidth="1"/>
    <col min="9226" max="9226" width="10.42578125" style="4" bestFit="1" customWidth="1"/>
    <col min="9227" max="9227" width="8.42578125" style="4" bestFit="1" customWidth="1"/>
    <col min="9228" max="9228" width="16.85546875" style="4" bestFit="1" customWidth="1"/>
    <col min="9229" max="9229" width="11.85546875" style="4" bestFit="1" customWidth="1"/>
    <col min="9230" max="9230" width="11.42578125" style="4" bestFit="1"/>
    <col min="9231" max="9235" width="7.42578125" style="4" bestFit="1" customWidth="1"/>
    <col min="9236" max="9239" width="8.42578125" style="4" bestFit="1" customWidth="1"/>
    <col min="9240" max="9240" width="8" style="4" bestFit="1" customWidth="1"/>
    <col min="9241" max="9242" width="8.42578125" style="4" bestFit="1" customWidth="1"/>
    <col min="9243" max="9472" width="11.42578125" style="4"/>
    <col min="9473" max="9473" width="5.5703125" style="4" customWidth="1"/>
    <col min="9474" max="9475" width="16.140625" style="4" bestFit="1" customWidth="1"/>
    <col min="9476" max="9476" width="28.28515625" style="4" bestFit="1" customWidth="1"/>
    <col min="9477" max="9477" width="10.7109375" style="4" bestFit="1" customWidth="1"/>
    <col min="9478" max="9478" width="13.140625" style="4" bestFit="1" customWidth="1"/>
    <col min="9479" max="9479" width="13.28515625" style="4" bestFit="1" customWidth="1"/>
    <col min="9480" max="9480" width="10.42578125" style="4" bestFit="1" customWidth="1"/>
    <col min="9481" max="9481" width="9" style="4" bestFit="1" customWidth="1"/>
    <col min="9482" max="9482" width="10.42578125" style="4" bestFit="1" customWidth="1"/>
    <col min="9483" max="9483" width="8.42578125" style="4" bestFit="1" customWidth="1"/>
    <col min="9484" max="9484" width="16.85546875" style="4" bestFit="1" customWidth="1"/>
    <col min="9485" max="9485" width="11.85546875" style="4" bestFit="1" customWidth="1"/>
    <col min="9486" max="9486" width="11.42578125" style="4" bestFit="1"/>
    <col min="9487" max="9491" width="7.42578125" style="4" bestFit="1" customWidth="1"/>
    <col min="9492" max="9495" width="8.42578125" style="4" bestFit="1" customWidth="1"/>
    <col min="9496" max="9496" width="8" style="4" bestFit="1" customWidth="1"/>
    <col min="9497" max="9498" width="8.42578125" style="4" bestFit="1" customWidth="1"/>
    <col min="9499" max="9728" width="11.42578125" style="4"/>
    <col min="9729" max="9729" width="5.5703125" style="4" customWidth="1"/>
    <col min="9730" max="9731" width="16.140625" style="4" bestFit="1" customWidth="1"/>
    <col min="9732" max="9732" width="28.28515625" style="4" bestFit="1" customWidth="1"/>
    <col min="9733" max="9733" width="10.7109375" style="4" bestFit="1" customWidth="1"/>
    <col min="9734" max="9734" width="13.140625" style="4" bestFit="1" customWidth="1"/>
    <col min="9735" max="9735" width="13.28515625" style="4" bestFit="1" customWidth="1"/>
    <col min="9736" max="9736" width="10.42578125" style="4" bestFit="1" customWidth="1"/>
    <col min="9737" max="9737" width="9" style="4" bestFit="1" customWidth="1"/>
    <col min="9738" max="9738" width="10.42578125" style="4" bestFit="1" customWidth="1"/>
    <col min="9739" max="9739" width="8.42578125" style="4" bestFit="1" customWidth="1"/>
    <col min="9740" max="9740" width="16.85546875" style="4" bestFit="1" customWidth="1"/>
    <col min="9741" max="9741" width="11.85546875" style="4" bestFit="1" customWidth="1"/>
    <col min="9742" max="9742" width="11.42578125" style="4" bestFit="1"/>
    <col min="9743" max="9747" width="7.42578125" style="4" bestFit="1" customWidth="1"/>
    <col min="9748" max="9751" width="8.42578125" style="4" bestFit="1" customWidth="1"/>
    <col min="9752" max="9752" width="8" style="4" bestFit="1" customWidth="1"/>
    <col min="9753" max="9754" width="8.42578125" style="4" bestFit="1" customWidth="1"/>
    <col min="9755" max="9984" width="11.42578125" style="4"/>
    <col min="9985" max="9985" width="5.5703125" style="4" customWidth="1"/>
    <col min="9986" max="9987" width="16.140625" style="4" bestFit="1" customWidth="1"/>
    <col min="9988" max="9988" width="28.28515625" style="4" bestFit="1" customWidth="1"/>
    <col min="9989" max="9989" width="10.7109375" style="4" bestFit="1" customWidth="1"/>
    <col min="9990" max="9990" width="13.140625" style="4" bestFit="1" customWidth="1"/>
    <col min="9991" max="9991" width="13.28515625" style="4" bestFit="1" customWidth="1"/>
    <col min="9992" max="9992" width="10.42578125" style="4" bestFit="1" customWidth="1"/>
    <col min="9993" max="9993" width="9" style="4" bestFit="1" customWidth="1"/>
    <col min="9994" max="9994" width="10.42578125" style="4" bestFit="1" customWidth="1"/>
    <col min="9995" max="9995" width="8.42578125" style="4" bestFit="1" customWidth="1"/>
    <col min="9996" max="9996" width="16.85546875" style="4" bestFit="1" customWidth="1"/>
    <col min="9997" max="9997" width="11.85546875" style="4" bestFit="1" customWidth="1"/>
    <col min="9998" max="9998" width="11.42578125" style="4" bestFit="1"/>
    <col min="9999" max="10003" width="7.42578125" style="4" bestFit="1" customWidth="1"/>
    <col min="10004" max="10007" width="8.42578125" style="4" bestFit="1" customWidth="1"/>
    <col min="10008" max="10008" width="8" style="4" bestFit="1" customWidth="1"/>
    <col min="10009" max="10010" width="8.42578125" style="4" bestFit="1" customWidth="1"/>
    <col min="10011" max="10240" width="11.42578125" style="4"/>
    <col min="10241" max="10241" width="5.5703125" style="4" customWidth="1"/>
    <col min="10242" max="10243" width="16.140625" style="4" bestFit="1" customWidth="1"/>
    <col min="10244" max="10244" width="28.28515625" style="4" bestFit="1" customWidth="1"/>
    <col min="10245" max="10245" width="10.7109375" style="4" bestFit="1" customWidth="1"/>
    <col min="10246" max="10246" width="13.140625" style="4" bestFit="1" customWidth="1"/>
    <col min="10247" max="10247" width="13.28515625" style="4" bestFit="1" customWidth="1"/>
    <col min="10248" max="10248" width="10.42578125" style="4" bestFit="1" customWidth="1"/>
    <col min="10249" max="10249" width="9" style="4" bestFit="1" customWidth="1"/>
    <col min="10250" max="10250" width="10.42578125" style="4" bestFit="1" customWidth="1"/>
    <col min="10251" max="10251" width="8.42578125" style="4" bestFit="1" customWidth="1"/>
    <col min="10252" max="10252" width="16.85546875" style="4" bestFit="1" customWidth="1"/>
    <col min="10253" max="10253" width="11.85546875" style="4" bestFit="1" customWidth="1"/>
    <col min="10254" max="10254" width="11.42578125" style="4" bestFit="1"/>
    <col min="10255" max="10259" width="7.42578125" style="4" bestFit="1" customWidth="1"/>
    <col min="10260" max="10263" width="8.42578125" style="4" bestFit="1" customWidth="1"/>
    <col min="10264" max="10264" width="8" style="4" bestFit="1" customWidth="1"/>
    <col min="10265" max="10266" width="8.42578125" style="4" bestFit="1" customWidth="1"/>
    <col min="10267" max="10496" width="11.42578125" style="4"/>
    <col min="10497" max="10497" width="5.5703125" style="4" customWidth="1"/>
    <col min="10498" max="10499" width="16.140625" style="4" bestFit="1" customWidth="1"/>
    <col min="10500" max="10500" width="28.28515625" style="4" bestFit="1" customWidth="1"/>
    <col min="10501" max="10501" width="10.7109375" style="4" bestFit="1" customWidth="1"/>
    <col min="10502" max="10502" width="13.140625" style="4" bestFit="1" customWidth="1"/>
    <col min="10503" max="10503" width="13.28515625" style="4" bestFit="1" customWidth="1"/>
    <col min="10504" max="10504" width="10.42578125" style="4" bestFit="1" customWidth="1"/>
    <col min="10505" max="10505" width="9" style="4" bestFit="1" customWidth="1"/>
    <col min="10506" max="10506" width="10.42578125" style="4" bestFit="1" customWidth="1"/>
    <col min="10507" max="10507" width="8.42578125" style="4" bestFit="1" customWidth="1"/>
    <col min="10508" max="10508" width="16.85546875" style="4" bestFit="1" customWidth="1"/>
    <col min="10509" max="10509" width="11.85546875" style="4" bestFit="1" customWidth="1"/>
    <col min="10510" max="10510" width="11.42578125" style="4" bestFit="1"/>
    <col min="10511" max="10515" width="7.42578125" style="4" bestFit="1" customWidth="1"/>
    <col min="10516" max="10519" width="8.42578125" style="4" bestFit="1" customWidth="1"/>
    <col min="10520" max="10520" width="8" style="4" bestFit="1" customWidth="1"/>
    <col min="10521" max="10522" width="8.42578125" style="4" bestFit="1" customWidth="1"/>
    <col min="10523" max="10752" width="11.42578125" style="4"/>
    <col min="10753" max="10753" width="5.5703125" style="4" customWidth="1"/>
    <col min="10754" max="10755" width="16.140625" style="4" bestFit="1" customWidth="1"/>
    <col min="10756" max="10756" width="28.28515625" style="4" bestFit="1" customWidth="1"/>
    <col min="10757" max="10757" width="10.7109375" style="4" bestFit="1" customWidth="1"/>
    <col min="10758" max="10758" width="13.140625" style="4" bestFit="1" customWidth="1"/>
    <col min="10759" max="10759" width="13.28515625" style="4" bestFit="1" customWidth="1"/>
    <col min="10760" max="10760" width="10.42578125" style="4" bestFit="1" customWidth="1"/>
    <col min="10761" max="10761" width="9" style="4" bestFit="1" customWidth="1"/>
    <col min="10762" max="10762" width="10.42578125" style="4" bestFit="1" customWidth="1"/>
    <col min="10763" max="10763" width="8.42578125" style="4" bestFit="1" customWidth="1"/>
    <col min="10764" max="10764" width="16.85546875" style="4" bestFit="1" customWidth="1"/>
    <col min="10765" max="10765" width="11.85546875" style="4" bestFit="1" customWidth="1"/>
    <col min="10766" max="10766" width="11.42578125" style="4" bestFit="1"/>
    <col min="10767" max="10771" width="7.42578125" style="4" bestFit="1" customWidth="1"/>
    <col min="10772" max="10775" width="8.42578125" style="4" bestFit="1" customWidth="1"/>
    <col min="10776" max="10776" width="8" style="4" bestFit="1" customWidth="1"/>
    <col min="10777" max="10778" width="8.42578125" style="4" bestFit="1" customWidth="1"/>
    <col min="10779" max="11008" width="11.42578125" style="4"/>
    <col min="11009" max="11009" width="5.5703125" style="4" customWidth="1"/>
    <col min="11010" max="11011" width="16.140625" style="4" bestFit="1" customWidth="1"/>
    <col min="11012" max="11012" width="28.28515625" style="4" bestFit="1" customWidth="1"/>
    <col min="11013" max="11013" width="10.7109375" style="4" bestFit="1" customWidth="1"/>
    <col min="11014" max="11014" width="13.140625" style="4" bestFit="1" customWidth="1"/>
    <col min="11015" max="11015" width="13.28515625" style="4" bestFit="1" customWidth="1"/>
    <col min="11016" max="11016" width="10.42578125" style="4" bestFit="1" customWidth="1"/>
    <col min="11017" max="11017" width="9" style="4" bestFit="1" customWidth="1"/>
    <col min="11018" max="11018" width="10.42578125" style="4" bestFit="1" customWidth="1"/>
    <col min="11019" max="11019" width="8.42578125" style="4" bestFit="1" customWidth="1"/>
    <col min="11020" max="11020" width="16.85546875" style="4" bestFit="1" customWidth="1"/>
    <col min="11021" max="11021" width="11.85546875" style="4" bestFit="1" customWidth="1"/>
    <col min="11022" max="11022" width="11.42578125" style="4" bestFit="1"/>
    <col min="11023" max="11027" width="7.42578125" style="4" bestFit="1" customWidth="1"/>
    <col min="11028" max="11031" width="8.42578125" style="4" bestFit="1" customWidth="1"/>
    <col min="11032" max="11032" width="8" style="4" bestFit="1" customWidth="1"/>
    <col min="11033" max="11034" width="8.42578125" style="4" bestFit="1" customWidth="1"/>
    <col min="11035" max="11264" width="11.42578125" style="4"/>
    <col min="11265" max="11265" width="5.5703125" style="4" customWidth="1"/>
    <col min="11266" max="11267" width="16.140625" style="4" bestFit="1" customWidth="1"/>
    <col min="11268" max="11268" width="28.28515625" style="4" bestFit="1" customWidth="1"/>
    <col min="11269" max="11269" width="10.7109375" style="4" bestFit="1" customWidth="1"/>
    <col min="11270" max="11270" width="13.140625" style="4" bestFit="1" customWidth="1"/>
    <col min="11271" max="11271" width="13.28515625" style="4" bestFit="1" customWidth="1"/>
    <col min="11272" max="11272" width="10.42578125" style="4" bestFit="1" customWidth="1"/>
    <col min="11273" max="11273" width="9" style="4" bestFit="1" customWidth="1"/>
    <col min="11274" max="11274" width="10.42578125" style="4" bestFit="1" customWidth="1"/>
    <col min="11275" max="11275" width="8.42578125" style="4" bestFit="1" customWidth="1"/>
    <col min="11276" max="11276" width="16.85546875" style="4" bestFit="1" customWidth="1"/>
    <col min="11277" max="11277" width="11.85546875" style="4" bestFit="1" customWidth="1"/>
    <col min="11278" max="11278" width="11.42578125" style="4" bestFit="1"/>
    <col min="11279" max="11283" width="7.42578125" style="4" bestFit="1" customWidth="1"/>
    <col min="11284" max="11287" width="8.42578125" style="4" bestFit="1" customWidth="1"/>
    <col min="11288" max="11288" width="8" style="4" bestFit="1" customWidth="1"/>
    <col min="11289" max="11290" width="8.42578125" style="4" bestFit="1" customWidth="1"/>
    <col min="11291" max="11520" width="11.42578125" style="4"/>
    <col min="11521" max="11521" width="5.5703125" style="4" customWidth="1"/>
    <col min="11522" max="11523" width="16.140625" style="4" bestFit="1" customWidth="1"/>
    <col min="11524" max="11524" width="28.28515625" style="4" bestFit="1" customWidth="1"/>
    <col min="11525" max="11525" width="10.7109375" style="4" bestFit="1" customWidth="1"/>
    <col min="11526" max="11526" width="13.140625" style="4" bestFit="1" customWidth="1"/>
    <col min="11527" max="11527" width="13.28515625" style="4" bestFit="1" customWidth="1"/>
    <col min="11528" max="11528" width="10.42578125" style="4" bestFit="1" customWidth="1"/>
    <col min="11529" max="11529" width="9" style="4" bestFit="1" customWidth="1"/>
    <col min="11530" max="11530" width="10.42578125" style="4" bestFit="1" customWidth="1"/>
    <col min="11531" max="11531" width="8.42578125" style="4" bestFit="1" customWidth="1"/>
    <col min="11532" max="11532" width="16.85546875" style="4" bestFit="1" customWidth="1"/>
    <col min="11533" max="11533" width="11.85546875" style="4" bestFit="1" customWidth="1"/>
    <col min="11534" max="11534" width="11.42578125" style="4" bestFit="1"/>
    <col min="11535" max="11539" width="7.42578125" style="4" bestFit="1" customWidth="1"/>
    <col min="11540" max="11543" width="8.42578125" style="4" bestFit="1" customWidth="1"/>
    <col min="11544" max="11544" width="8" style="4" bestFit="1" customWidth="1"/>
    <col min="11545" max="11546" width="8.42578125" style="4" bestFit="1" customWidth="1"/>
    <col min="11547" max="11776" width="11.42578125" style="4"/>
    <col min="11777" max="11777" width="5.5703125" style="4" customWidth="1"/>
    <col min="11778" max="11779" width="16.140625" style="4" bestFit="1" customWidth="1"/>
    <col min="11780" max="11780" width="28.28515625" style="4" bestFit="1" customWidth="1"/>
    <col min="11781" max="11781" width="10.7109375" style="4" bestFit="1" customWidth="1"/>
    <col min="11782" max="11782" width="13.140625" style="4" bestFit="1" customWidth="1"/>
    <col min="11783" max="11783" width="13.28515625" style="4" bestFit="1" customWidth="1"/>
    <col min="11784" max="11784" width="10.42578125" style="4" bestFit="1" customWidth="1"/>
    <col min="11785" max="11785" width="9" style="4" bestFit="1" customWidth="1"/>
    <col min="11786" max="11786" width="10.42578125" style="4" bestFit="1" customWidth="1"/>
    <col min="11787" max="11787" width="8.42578125" style="4" bestFit="1" customWidth="1"/>
    <col min="11788" max="11788" width="16.85546875" style="4" bestFit="1" customWidth="1"/>
    <col min="11789" max="11789" width="11.85546875" style="4" bestFit="1" customWidth="1"/>
    <col min="11790" max="11790" width="11.42578125" style="4" bestFit="1"/>
    <col min="11791" max="11795" width="7.42578125" style="4" bestFit="1" customWidth="1"/>
    <col min="11796" max="11799" width="8.42578125" style="4" bestFit="1" customWidth="1"/>
    <col min="11800" max="11800" width="8" style="4" bestFit="1" customWidth="1"/>
    <col min="11801" max="11802" width="8.42578125" style="4" bestFit="1" customWidth="1"/>
    <col min="11803" max="12032" width="11.42578125" style="4"/>
    <col min="12033" max="12033" width="5.5703125" style="4" customWidth="1"/>
    <col min="12034" max="12035" width="16.140625" style="4" bestFit="1" customWidth="1"/>
    <col min="12036" max="12036" width="28.28515625" style="4" bestFit="1" customWidth="1"/>
    <col min="12037" max="12037" width="10.7109375" style="4" bestFit="1" customWidth="1"/>
    <col min="12038" max="12038" width="13.140625" style="4" bestFit="1" customWidth="1"/>
    <col min="12039" max="12039" width="13.28515625" style="4" bestFit="1" customWidth="1"/>
    <col min="12040" max="12040" width="10.42578125" style="4" bestFit="1" customWidth="1"/>
    <col min="12041" max="12041" width="9" style="4" bestFit="1" customWidth="1"/>
    <col min="12042" max="12042" width="10.42578125" style="4" bestFit="1" customWidth="1"/>
    <col min="12043" max="12043" width="8.42578125" style="4" bestFit="1" customWidth="1"/>
    <col min="12044" max="12044" width="16.85546875" style="4" bestFit="1" customWidth="1"/>
    <col min="12045" max="12045" width="11.85546875" style="4" bestFit="1" customWidth="1"/>
    <col min="12046" max="12046" width="11.42578125" style="4" bestFit="1"/>
    <col min="12047" max="12051" width="7.42578125" style="4" bestFit="1" customWidth="1"/>
    <col min="12052" max="12055" width="8.42578125" style="4" bestFit="1" customWidth="1"/>
    <col min="12056" max="12056" width="8" style="4" bestFit="1" customWidth="1"/>
    <col min="12057" max="12058" width="8.42578125" style="4" bestFit="1" customWidth="1"/>
    <col min="12059" max="12288" width="11.42578125" style="4"/>
    <col min="12289" max="12289" width="5.5703125" style="4" customWidth="1"/>
    <col min="12290" max="12291" width="16.140625" style="4" bestFit="1" customWidth="1"/>
    <col min="12292" max="12292" width="28.28515625" style="4" bestFit="1" customWidth="1"/>
    <col min="12293" max="12293" width="10.7109375" style="4" bestFit="1" customWidth="1"/>
    <col min="12294" max="12294" width="13.140625" style="4" bestFit="1" customWidth="1"/>
    <col min="12295" max="12295" width="13.28515625" style="4" bestFit="1" customWidth="1"/>
    <col min="12296" max="12296" width="10.42578125" style="4" bestFit="1" customWidth="1"/>
    <col min="12297" max="12297" width="9" style="4" bestFit="1" customWidth="1"/>
    <col min="12298" max="12298" width="10.42578125" style="4" bestFit="1" customWidth="1"/>
    <col min="12299" max="12299" width="8.42578125" style="4" bestFit="1" customWidth="1"/>
    <col min="12300" max="12300" width="16.85546875" style="4" bestFit="1" customWidth="1"/>
    <col min="12301" max="12301" width="11.85546875" style="4" bestFit="1" customWidth="1"/>
    <col min="12302" max="12302" width="11.42578125" style="4" bestFit="1"/>
    <col min="12303" max="12307" width="7.42578125" style="4" bestFit="1" customWidth="1"/>
    <col min="12308" max="12311" width="8.42578125" style="4" bestFit="1" customWidth="1"/>
    <col min="12312" max="12312" width="8" style="4" bestFit="1" customWidth="1"/>
    <col min="12313" max="12314" width="8.42578125" style="4" bestFit="1" customWidth="1"/>
    <col min="12315" max="12544" width="11.42578125" style="4"/>
    <col min="12545" max="12545" width="5.5703125" style="4" customWidth="1"/>
    <col min="12546" max="12547" width="16.140625" style="4" bestFit="1" customWidth="1"/>
    <col min="12548" max="12548" width="28.28515625" style="4" bestFit="1" customWidth="1"/>
    <col min="12549" max="12549" width="10.7109375" style="4" bestFit="1" customWidth="1"/>
    <col min="12550" max="12550" width="13.140625" style="4" bestFit="1" customWidth="1"/>
    <col min="12551" max="12551" width="13.28515625" style="4" bestFit="1" customWidth="1"/>
    <col min="12552" max="12552" width="10.42578125" style="4" bestFit="1" customWidth="1"/>
    <col min="12553" max="12553" width="9" style="4" bestFit="1" customWidth="1"/>
    <col min="12554" max="12554" width="10.42578125" style="4" bestFit="1" customWidth="1"/>
    <col min="12555" max="12555" width="8.42578125" style="4" bestFit="1" customWidth="1"/>
    <col min="12556" max="12556" width="16.85546875" style="4" bestFit="1" customWidth="1"/>
    <col min="12557" max="12557" width="11.85546875" style="4" bestFit="1" customWidth="1"/>
    <col min="12558" max="12558" width="11.42578125" style="4" bestFit="1"/>
    <col min="12559" max="12563" width="7.42578125" style="4" bestFit="1" customWidth="1"/>
    <col min="12564" max="12567" width="8.42578125" style="4" bestFit="1" customWidth="1"/>
    <col min="12568" max="12568" width="8" style="4" bestFit="1" customWidth="1"/>
    <col min="12569" max="12570" width="8.42578125" style="4" bestFit="1" customWidth="1"/>
    <col min="12571" max="12800" width="11.42578125" style="4"/>
    <col min="12801" max="12801" width="5.5703125" style="4" customWidth="1"/>
    <col min="12802" max="12803" width="16.140625" style="4" bestFit="1" customWidth="1"/>
    <col min="12804" max="12804" width="28.28515625" style="4" bestFit="1" customWidth="1"/>
    <col min="12805" max="12805" width="10.7109375" style="4" bestFit="1" customWidth="1"/>
    <col min="12806" max="12806" width="13.140625" style="4" bestFit="1" customWidth="1"/>
    <col min="12807" max="12807" width="13.28515625" style="4" bestFit="1" customWidth="1"/>
    <col min="12808" max="12808" width="10.42578125" style="4" bestFit="1" customWidth="1"/>
    <col min="12809" max="12809" width="9" style="4" bestFit="1" customWidth="1"/>
    <col min="12810" max="12810" width="10.42578125" style="4" bestFit="1" customWidth="1"/>
    <col min="12811" max="12811" width="8.42578125" style="4" bestFit="1" customWidth="1"/>
    <col min="12812" max="12812" width="16.85546875" style="4" bestFit="1" customWidth="1"/>
    <col min="12813" max="12813" width="11.85546875" style="4" bestFit="1" customWidth="1"/>
    <col min="12814" max="12814" width="11.42578125" style="4" bestFit="1"/>
    <col min="12815" max="12819" width="7.42578125" style="4" bestFit="1" customWidth="1"/>
    <col min="12820" max="12823" width="8.42578125" style="4" bestFit="1" customWidth="1"/>
    <col min="12824" max="12824" width="8" style="4" bestFit="1" customWidth="1"/>
    <col min="12825" max="12826" width="8.42578125" style="4" bestFit="1" customWidth="1"/>
    <col min="12827" max="13056" width="11.42578125" style="4"/>
    <col min="13057" max="13057" width="5.5703125" style="4" customWidth="1"/>
    <col min="13058" max="13059" width="16.140625" style="4" bestFit="1" customWidth="1"/>
    <col min="13060" max="13060" width="28.28515625" style="4" bestFit="1" customWidth="1"/>
    <col min="13061" max="13061" width="10.7109375" style="4" bestFit="1" customWidth="1"/>
    <col min="13062" max="13062" width="13.140625" style="4" bestFit="1" customWidth="1"/>
    <col min="13063" max="13063" width="13.28515625" style="4" bestFit="1" customWidth="1"/>
    <col min="13064" max="13064" width="10.42578125" style="4" bestFit="1" customWidth="1"/>
    <col min="13065" max="13065" width="9" style="4" bestFit="1" customWidth="1"/>
    <col min="13066" max="13066" width="10.42578125" style="4" bestFit="1" customWidth="1"/>
    <col min="13067" max="13067" width="8.42578125" style="4" bestFit="1" customWidth="1"/>
    <col min="13068" max="13068" width="16.85546875" style="4" bestFit="1" customWidth="1"/>
    <col min="13069" max="13069" width="11.85546875" style="4" bestFit="1" customWidth="1"/>
    <col min="13070" max="13070" width="11.42578125" style="4" bestFit="1"/>
    <col min="13071" max="13075" width="7.42578125" style="4" bestFit="1" customWidth="1"/>
    <col min="13076" max="13079" width="8.42578125" style="4" bestFit="1" customWidth="1"/>
    <col min="13080" max="13080" width="8" style="4" bestFit="1" customWidth="1"/>
    <col min="13081" max="13082" width="8.42578125" style="4" bestFit="1" customWidth="1"/>
    <col min="13083" max="13312" width="11.42578125" style="4"/>
    <col min="13313" max="13313" width="5.5703125" style="4" customWidth="1"/>
    <col min="13314" max="13315" width="16.140625" style="4" bestFit="1" customWidth="1"/>
    <col min="13316" max="13316" width="28.28515625" style="4" bestFit="1" customWidth="1"/>
    <col min="13317" max="13317" width="10.7109375" style="4" bestFit="1" customWidth="1"/>
    <col min="13318" max="13318" width="13.140625" style="4" bestFit="1" customWidth="1"/>
    <col min="13319" max="13319" width="13.28515625" style="4" bestFit="1" customWidth="1"/>
    <col min="13320" max="13320" width="10.42578125" style="4" bestFit="1" customWidth="1"/>
    <col min="13321" max="13321" width="9" style="4" bestFit="1" customWidth="1"/>
    <col min="13322" max="13322" width="10.42578125" style="4" bestFit="1" customWidth="1"/>
    <col min="13323" max="13323" width="8.42578125" style="4" bestFit="1" customWidth="1"/>
    <col min="13324" max="13324" width="16.85546875" style="4" bestFit="1" customWidth="1"/>
    <col min="13325" max="13325" width="11.85546875" style="4" bestFit="1" customWidth="1"/>
    <col min="13326" max="13326" width="11.42578125" style="4" bestFit="1"/>
    <col min="13327" max="13331" width="7.42578125" style="4" bestFit="1" customWidth="1"/>
    <col min="13332" max="13335" width="8.42578125" style="4" bestFit="1" customWidth="1"/>
    <col min="13336" max="13336" width="8" style="4" bestFit="1" customWidth="1"/>
    <col min="13337" max="13338" width="8.42578125" style="4" bestFit="1" customWidth="1"/>
    <col min="13339" max="13568" width="11.42578125" style="4"/>
    <col min="13569" max="13569" width="5.5703125" style="4" customWidth="1"/>
    <col min="13570" max="13571" width="16.140625" style="4" bestFit="1" customWidth="1"/>
    <col min="13572" max="13572" width="28.28515625" style="4" bestFit="1" customWidth="1"/>
    <col min="13573" max="13573" width="10.7109375" style="4" bestFit="1" customWidth="1"/>
    <col min="13574" max="13574" width="13.140625" style="4" bestFit="1" customWidth="1"/>
    <col min="13575" max="13575" width="13.28515625" style="4" bestFit="1" customWidth="1"/>
    <col min="13576" max="13576" width="10.42578125" style="4" bestFit="1" customWidth="1"/>
    <col min="13577" max="13577" width="9" style="4" bestFit="1" customWidth="1"/>
    <col min="13578" max="13578" width="10.42578125" style="4" bestFit="1" customWidth="1"/>
    <col min="13579" max="13579" width="8.42578125" style="4" bestFit="1" customWidth="1"/>
    <col min="13580" max="13580" width="16.85546875" style="4" bestFit="1" customWidth="1"/>
    <col min="13581" max="13581" width="11.85546875" style="4" bestFit="1" customWidth="1"/>
    <col min="13582" max="13582" width="11.42578125" style="4" bestFit="1"/>
    <col min="13583" max="13587" width="7.42578125" style="4" bestFit="1" customWidth="1"/>
    <col min="13588" max="13591" width="8.42578125" style="4" bestFit="1" customWidth="1"/>
    <col min="13592" max="13592" width="8" style="4" bestFit="1" customWidth="1"/>
    <col min="13593" max="13594" width="8.42578125" style="4" bestFit="1" customWidth="1"/>
    <col min="13595" max="13824" width="11.42578125" style="4"/>
    <col min="13825" max="13825" width="5.5703125" style="4" customWidth="1"/>
    <col min="13826" max="13827" width="16.140625" style="4" bestFit="1" customWidth="1"/>
    <col min="13828" max="13828" width="28.28515625" style="4" bestFit="1" customWidth="1"/>
    <col min="13829" max="13829" width="10.7109375" style="4" bestFit="1" customWidth="1"/>
    <col min="13830" max="13830" width="13.140625" style="4" bestFit="1" customWidth="1"/>
    <col min="13831" max="13831" width="13.28515625" style="4" bestFit="1" customWidth="1"/>
    <col min="13832" max="13832" width="10.42578125" style="4" bestFit="1" customWidth="1"/>
    <col min="13833" max="13833" width="9" style="4" bestFit="1" customWidth="1"/>
    <col min="13834" max="13834" width="10.42578125" style="4" bestFit="1" customWidth="1"/>
    <col min="13835" max="13835" width="8.42578125" style="4" bestFit="1" customWidth="1"/>
    <col min="13836" max="13836" width="16.85546875" style="4" bestFit="1" customWidth="1"/>
    <col min="13837" max="13837" width="11.85546875" style="4" bestFit="1" customWidth="1"/>
    <col min="13838" max="13838" width="11.42578125" style="4" bestFit="1"/>
    <col min="13839" max="13843" width="7.42578125" style="4" bestFit="1" customWidth="1"/>
    <col min="13844" max="13847" width="8.42578125" style="4" bestFit="1" customWidth="1"/>
    <col min="13848" max="13848" width="8" style="4" bestFit="1" customWidth="1"/>
    <col min="13849" max="13850" width="8.42578125" style="4" bestFit="1" customWidth="1"/>
    <col min="13851" max="14080" width="11.42578125" style="4"/>
    <col min="14081" max="14081" width="5.5703125" style="4" customWidth="1"/>
    <col min="14082" max="14083" width="16.140625" style="4" bestFit="1" customWidth="1"/>
    <col min="14084" max="14084" width="28.28515625" style="4" bestFit="1" customWidth="1"/>
    <col min="14085" max="14085" width="10.7109375" style="4" bestFit="1" customWidth="1"/>
    <col min="14086" max="14086" width="13.140625" style="4" bestFit="1" customWidth="1"/>
    <col min="14087" max="14087" width="13.28515625" style="4" bestFit="1" customWidth="1"/>
    <col min="14088" max="14088" width="10.42578125" style="4" bestFit="1" customWidth="1"/>
    <col min="14089" max="14089" width="9" style="4" bestFit="1" customWidth="1"/>
    <col min="14090" max="14090" width="10.42578125" style="4" bestFit="1" customWidth="1"/>
    <col min="14091" max="14091" width="8.42578125" style="4" bestFit="1" customWidth="1"/>
    <col min="14092" max="14092" width="16.85546875" style="4" bestFit="1" customWidth="1"/>
    <col min="14093" max="14093" width="11.85546875" style="4" bestFit="1" customWidth="1"/>
    <col min="14094" max="14094" width="11.42578125" style="4" bestFit="1"/>
    <col min="14095" max="14099" width="7.42578125" style="4" bestFit="1" customWidth="1"/>
    <col min="14100" max="14103" width="8.42578125" style="4" bestFit="1" customWidth="1"/>
    <col min="14104" max="14104" width="8" style="4" bestFit="1" customWidth="1"/>
    <col min="14105" max="14106" width="8.42578125" style="4" bestFit="1" customWidth="1"/>
    <col min="14107" max="14336" width="11.42578125" style="4"/>
    <col min="14337" max="14337" width="5.5703125" style="4" customWidth="1"/>
    <col min="14338" max="14339" width="16.140625" style="4" bestFit="1" customWidth="1"/>
    <col min="14340" max="14340" width="28.28515625" style="4" bestFit="1" customWidth="1"/>
    <col min="14341" max="14341" width="10.7109375" style="4" bestFit="1" customWidth="1"/>
    <col min="14342" max="14342" width="13.140625" style="4" bestFit="1" customWidth="1"/>
    <col min="14343" max="14343" width="13.28515625" style="4" bestFit="1" customWidth="1"/>
    <col min="14344" max="14344" width="10.42578125" style="4" bestFit="1" customWidth="1"/>
    <col min="14345" max="14345" width="9" style="4" bestFit="1" customWidth="1"/>
    <col min="14346" max="14346" width="10.42578125" style="4" bestFit="1" customWidth="1"/>
    <col min="14347" max="14347" width="8.42578125" style="4" bestFit="1" customWidth="1"/>
    <col min="14348" max="14348" width="16.85546875" style="4" bestFit="1" customWidth="1"/>
    <col min="14349" max="14349" width="11.85546875" style="4" bestFit="1" customWidth="1"/>
    <col min="14350" max="14350" width="11.42578125" style="4" bestFit="1"/>
    <col min="14351" max="14355" width="7.42578125" style="4" bestFit="1" customWidth="1"/>
    <col min="14356" max="14359" width="8.42578125" style="4" bestFit="1" customWidth="1"/>
    <col min="14360" max="14360" width="8" style="4" bestFit="1" customWidth="1"/>
    <col min="14361" max="14362" width="8.42578125" style="4" bestFit="1" customWidth="1"/>
    <col min="14363" max="14592" width="11.42578125" style="4"/>
    <col min="14593" max="14593" width="5.5703125" style="4" customWidth="1"/>
    <col min="14594" max="14595" width="16.140625" style="4" bestFit="1" customWidth="1"/>
    <col min="14596" max="14596" width="28.28515625" style="4" bestFit="1" customWidth="1"/>
    <col min="14597" max="14597" width="10.7109375" style="4" bestFit="1" customWidth="1"/>
    <col min="14598" max="14598" width="13.140625" style="4" bestFit="1" customWidth="1"/>
    <col min="14599" max="14599" width="13.28515625" style="4" bestFit="1" customWidth="1"/>
    <col min="14600" max="14600" width="10.42578125" style="4" bestFit="1" customWidth="1"/>
    <col min="14601" max="14601" width="9" style="4" bestFit="1" customWidth="1"/>
    <col min="14602" max="14602" width="10.42578125" style="4" bestFit="1" customWidth="1"/>
    <col min="14603" max="14603" width="8.42578125" style="4" bestFit="1" customWidth="1"/>
    <col min="14604" max="14604" width="16.85546875" style="4" bestFit="1" customWidth="1"/>
    <col min="14605" max="14605" width="11.85546875" style="4" bestFit="1" customWidth="1"/>
    <col min="14606" max="14606" width="11.42578125" style="4" bestFit="1"/>
    <col min="14607" max="14611" width="7.42578125" style="4" bestFit="1" customWidth="1"/>
    <col min="14612" max="14615" width="8.42578125" style="4" bestFit="1" customWidth="1"/>
    <col min="14616" max="14616" width="8" style="4" bestFit="1" customWidth="1"/>
    <col min="14617" max="14618" width="8.42578125" style="4" bestFit="1" customWidth="1"/>
    <col min="14619" max="14848" width="11.42578125" style="4"/>
    <col min="14849" max="14849" width="5.5703125" style="4" customWidth="1"/>
    <col min="14850" max="14851" width="16.140625" style="4" bestFit="1" customWidth="1"/>
    <col min="14852" max="14852" width="28.28515625" style="4" bestFit="1" customWidth="1"/>
    <col min="14853" max="14853" width="10.7109375" style="4" bestFit="1" customWidth="1"/>
    <col min="14854" max="14854" width="13.140625" style="4" bestFit="1" customWidth="1"/>
    <col min="14855" max="14855" width="13.28515625" style="4" bestFit="1" customWidth="1"/>
    <col min="14856" max="14856" width="10.42578125" style="4" bestFit="1" customWidth="1"/>
    <col min="14857" max="14857" width="9" style="4" bestFit="1" customWidth="1"/>
    <col min="14858" max="14858" width="10.42578125" style="4" bestFit="1" customWidth="1"/>
    <col min="14859" max="14859" width="8.42578125" style="4" bestFit="1" customWidth="1"/>
    <col min="14860" max="14860" width="16.85546875" style="4" bestFit="1" customWidth="1"/>
    <col min="14861" max="14861" width="11.85546875" style="4" bestFit="1" customWidth="1"/>
    <col min="14862" max="14862" width="11.42578125" style="4" bestFit="1"/>
    <col min="14863" max="14867" width="7.42578125" style="4" bestFit="1" customWidth="1"/>
    <col min="14868" max="14871" width="8.42578125" style="4" bestFit="1" customWidth="1"/>
    <col min="14872" max="14872" width="8" style="4" bestFit="1" customWidth="1"/>
    <col min="14873" max="14874" width="8.42578125" style="4" bestFit="1" customWidth="1"/>
    <col min="14875" max="15104" width="11.42578125" style="4"/>
    <col min="15105" max="15105" width="5.5703125" style="4" customWidth="1"/>
    <col min="15106" max="15107" width="16.140625" style="4" bestFit="1" customWidth="1"/>
    <col min="15108" max="15108" width="28.28515625" style="4" bestFit="1" customWidth="1"/>
    <col min="15109" max="15109" width="10.7109375" style="4" bestFit="1" customWidth="1"/>
    <col min="15110" max="15110" width="13.140625" style="4" bestFit="1" customWidth="1"/>
    <col min="15111" max="15111" width="13.28515625" style="4" bestFit="1" customWidth="1"/>
    <col min="15112" max="15112" width="10.42578125" style="4" bestFit="1" customWidth="1"/>
    <col min="15113" max="15113" width="9" style="4" bestFit="1" customWidth="1"/>
    <col min="15114" max="15114" width="10.42578125" style="4" bestFit="1" customWidth="1"/>
    <col min="15115" max="15115" width="8.42578125" style="4" bestFit="1" customWidth="1"/>
    <col min="15116" max="15116" width="16.85546875" style="4" bestFit="1" customWidth="1"/>
    <col min="15117" max="15117" width="11.85546875" style="4" bestFit="1" customWidth="1"/>
    <col min="15118" max="15118" width="11.42578125" style="4" bestFit="1"/>
    <col min="15119" max="15123" width="7.42578125" style="4" bestFit="1" customWidth="1"/>
    <col min="15124" max="15127" width="8.42578125" style="4" bestFit="1" customWidth="1"/>
    <col min="15128" max="15128" width="8" style="4" bestFit="1" customWidth="1"/>
    <col min="15129" max="15130" width="8.42578125" style="4" bestFit="1" customWidth="1"/>
    <col min="15131" max="15360" width="11.42578125" style="4"/>
    <col min="15361" max="15361" width="5.5703125" style="4" customWidth="1"/>
    <col min="15362" max="15363" width="16.140625" style="4" bestFit="1" customWidth="1"/>
    <col min="15364" max="15364" width="28.28515625" style="4" bestFit="1" customWidth="1"/>
    <col min="15365" max="15365" width="10.7109375" style="4" bestFit="1" customWidth="1"/>
    <col min="15366" max="15366" width="13.140625" style="4" bestFit="1" customWidth="1"/>
    <col min="15367" max="15367" width="13.28515625" style="4" bestFit="1" customWidth="1"/>
    <col min="15368" max="15368" width="10.42578125" style="4" bestFit="1" customWidth="1"/>
    <col min="15369" max="15369" width="9" style="4" bestFit="1" customWidth="1"/>
    <col min="15370" max="15370" width="10.42578125" style="4" bestFit="1" customWidth="1"/>
    <col min="15371" max="15371" width="8.42578125" style="4" bestFit="1" customWidth="1"/>
    <col min="15372" max="15372" width="16.85546875" style="4" bestFit="1" customWidth="1"/>
    <col min="15373" max="15373" width="11.85546875" style="4" bestFit="1" customWidth="1"/>
    <col min="15374" max="15374" width="11.42578125" style="4" bestFit="1"/>
    <col min="15375" max="15379" width="7.42578125" style="4" bestFit="1" customWidth="1"/>
    <col min="15380" max="15383" width="8.42578125" style="4" bestFit="1" customWidth="1"/>
    <col min="15384" max="15384" width="8" style="4" bestFit="1" customWidth="1"/>
    <col min="15385" max="15386" width="8.42578125" style="4" bestFit="1" customWidth="1"/>
    <col min="15387" max="15616" width="11.42578125" style="4"/>
    <col min="15617" max="15617" width="5.5703125" style="4" customWidth="1"/>
    <col min="15618" max="15619" width="16.140625" style="4" bestFit="1" customWidth="1"/>
    <col min="15620" max="15620" width="28.28515625" style="4" bestFit="1" customWidth="1"/>
    <col min="15621" max="15621" width="10.7109375" style="4" bestFit="1" customWidth="1"/>
    <col min="15622" max="15622" width="13.140625" style="4" bestFit="1" customWidth="1"/>
    <col min="15623" max="15623" width="13.28515625" style="4" bestFit="1" customWidth="1"/>
    <col min="15624" max="15624" width="10.42578125" style="4" bestFit="1" customWidth="1"/>
    <col min="15625" max="15625" width="9" style="4" bestFit="1" customWidth="1"/>
    <col min="15626" max="15626" width="10.42578125" style="4" bestFit="1" customWidth="1"/>
    <col min="15627" max="15627" width="8.42578125" style="4" bestFit="1" customWidth="1"/>
    <col min="15628" max="15628" width="16.85546875" style="4" bestFit="1" customWidth="1"/>
    <col min="15629" max="15629" width="11.85546875" style="4" bestFit="1" customWidth="1"/>
    <col min="15630" max="15630" width="11.42578125" style="4" bestFit="1"/>
    <col min="15631" max="15635" width="7.42578125" style="4" bestFit="1" customWidth="1"/>
    <col min="15636" max="15639" width="8.42578125" style="4" bestFit="1" customWidth="1"/>
    <col min="15640" max="15640" width="8" style="4" bestFit="1" customWidth="1"/>
    <col min="15641" max="15642" width="8.42578125" style="4" bestFit="1" customWidth="1"/>
    <col min="15643" max="15872" width="11.42578125" style="4"/>
    <col min="15873" max="15873" width="5.5703125" style="4" customWidth="1"/>
    <col min="15874" max="15875" width="16.140625" style="4" bestFit="1" customWidth="1"/>
    <col min="15876" max="15876" width="28.28515625" style="4" bestFit="1" customWidth="1"/>
    <col min="15877" max="15877" width="10.7109375" style="4" bestFit="1" customWidth="1"/>
    <col min="15878" max="15878" width="13.140625" style="4" bestFit="1" customWidth="1"/>
    <col min="15879" max="15879" width="13.28515625" style="4" bestFit="1" customWidth="1"/>
    <col min="15880" max="15880" width="10.42578125" style="4" bestFit="1" customWidth="1"/>
    <col min="15881" max="15881" width="9" style="4" bestFit="1" customWidth="1"/>
    <col min="15882" max="15882" width="10.42578125" style="4" bestFit="1" customWidth="1"/>
    <col min="15883" max="15883" width="8.42578125" style="4" bestFit="1" customWidth="1"/>
    <col min="15884" max="15884" width="16.85546875" style="4" bestFit="1" customWidth="1"/>
    <col min="15885" max="15885" width="11.85546875" style="4" bestFit="1" customWidth="1"/>
    <col min="15886" max="15886" width="11.42578125" style="4" bestFit="1"/>
    <col min="15887" max="15891" width="7.42578125" style="4" bestFit="1" customWidth="1"/>
    <col min="15892" max="15895" width="8.42578125" style="4" bestFit="1" customWidth="1"/>
    <col min="15896" max="15896" width="8" style="4" bestFit="1" customWidth="1"/>
    <col min="15897" max="15898" width="8.42578125" style="4" bestFit="1" customWidth="1"/>
    <col min="15899" max="16128" width="11.42578125" style="4"/>
    <col min="16129" max="16129" width="5.5703125" style="4" customWidth="1"/>
    <col min="16130" max="16131" width="16.140625" style="4" bestFit="1" customWidth="1"/>
    <col min="16132" max="16132" width="28.28515625" style="4" bestFit="1" customWidth="1"/>
    <col min="16133" max="16133" width="10.7109375" style="4" bestFit="1" customWidth="1"/>
    <col min="16134" max="16134" width="13.140625" style="4" bestFit="1" customWidth="1"/>
    <col min="16135" max="16135" width="13.28515625" style="4" bestFit="1" customWidth="1"/>
    <col min="16136" max="16136" width="10.42578125" style="4" bestFit="1" customWidth="1"/>
    <col min="16137" max="16137" width="9" style="4" bestFit="1" customWidth="1"/>
    <col min="16138" max="16138" width="10.42578125" style="4" bestFit="1" customWidth="1"/>
    <col min="16139" max="16139" width="8.42578125" style="4" bestFit="1" customWidth="1"/>
    <col min="16140" max="16140" width="16.85546875" style="4" bestFit="1" customWidth="1"/>
    <col min="16141" max="16141" width="11.85546875" style="4" bestFit="1" customWidth="1"/>
    <col min="16142" max="16142" width="11.42578125" style="4" bestFit="1"/>
    <col min="16143" max="16147" width="7.42578125" style="4" bestFit="1" customWidth="1"/>
    <col min="16148" max="16151" width="8.42578125" style="4" bestFit="1" customWidth="1"/>
    <col min="16152" max="16152" width="8" style="4" bestFit="1" customWidth="1"/>
    <col min="16153" max="16154" width="8.42578125" style="4" bestFit="1" customWidth="1"/>
    <col min="16155" max="16384" width="11.42578125" style="4"/>
  </cols>
  <sheetData>
    <row r="1" spans="1:29" ht="15" customHeight="1" x14ac:dyDescent="0.2">
      <c r="D1" s="27" t="s">
        <v>198</v>
      </c>
      <c r="E1" s="28">
        <v>44196</v>
      </c>
      <c r="J1" s="29" t="s">
        <v>199</v>
      </c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30"/>
    </row>
    <row r="2" spans="1:29" x14ac:dyDescent="0.2">
      <c r="A2" s="1" t="s">
        <v>0</v>
      </c>
      <c r="B2" s="1" t="s">
        <v>200</v>
      </c>
      <c r="C2" s="1" t="s">
        <v>201</v>
      </c>
      <c r="D2" s="1" t="s">
        <v>5</v>
      </c>
      <c r="E2" s="1" t="s">
        <v>202</v>
      </c>
      <c r="F2" s="31" t="s">
        <v>203</v>
      </c>
      <c r="G2" s="31" t="s">
        <v>204</v>
      </c>
      <c r="H2" s="31" t="s">
        <v>205</v>
      </c>
      <c r="I2" s="31" t="s">
        <v>206</v>
      </c>
      <c r="J2" s="32" t="s">
        <v>207</v>
      </c>
      <c r="K2" s="32" t="s">
        <v>208</v>
      </c>
      <c r="L2" s="32" t="s">
        <v>209</v>
      </c>
      <c r="M2" s="32" t="s">
        <v>210</v>
      </c>
      <c r="N2" s="33" t="s">
        <v>211</v>
      </c>
      <c r="O2" s="33" t="s">
        <v>212</v>
      </c>
      <c r="P2" s="33" t="s">
        <v>213</v>
      </c>
      <c r="Q2" s="33" t="s">
        <v>214</v>
      </c>
      <c r="R2" s="33" t="s">
        <v>215</v>
      </c>
      <c r="S2" s="33" t="s">
        <v>216</v>
      </c>
      <c r="T2" s="33" t="s">
        <v>217</v>
      </c>
      <c r="U2" s="33" t="s">
        <v>218</v>
      </c>
      <c r="V2" s="33" t="s">
        <v>219</v>
      </c>
      <c r="W2" s="33" t="s">
        <v>220</v>
      </c>
      <c r="X2" s="33" t="s">
        <v>221</v>
      </c>
      <c r="Y2" s="33" t="s">
        <v>222</v>
      </c>
      <c r="Z2" s="33" t="s">
        <v>223</v>
      </c>
    </row>
    <row r="3" spans="1:29" x14ac:dyDescent="0.2">
      <c r="A3" s="34">
        <v>266</v>
      </c>
      <c r="B3" s="34" t="s">
        <v>12</v>
      </c>
      <c r="C3" s="34" t="s">
        <v>224</v>
      </c>
      <c r="D3" s="34" t="s">
        <v>109</v>
      </c>
      <c r="E3" s="35">
        <v>40179</v>
      </c>
      <c r="F3" s="36">
        <f>+E1</f>
        <v>44196</v>
      </c>
      <c r="G3" s="36">
        <v>40544</v>
      </c>
      <c r="H3" s="37">
        <f t="shared" ref="H3:H53" si="0">ROUNDDOWN((F3-G3)/30,0)</f>
        <v>121</v>
      </c>
      <c r="I3" s="37">
        <f t="shared" ref="I3:I62" si="1">(F3-E3)/360</f>
        <v>11.158333333333333</v>
      </c>
      <c r="J3" s="37">
        <f t="shared" ref="J3:J62" si="2">ROUNDUP(I3*12,0)</f>
        <v>134</v>
      </c>
      <c r="K3" s="38">
        <f t="shared" ref="K3:K65" si="3">+IF(I3&lt;5,0,IF(I3&lt;11,1.5,IF(I3&lt;16,3,IF(I3&lt;21,4.5,IF(I3&lt;26,6)))))</f>
        <v>3</v>
      </c>
      <c r="L3" s="38">
        <v>16.5</v>
      </c>
      <c r="M3" s="38">
        <f t="shared" ref="M3:M65" si="4">+H3*1.5</f>
        <v>181.5</v>
      </c>
      <c r="N3" s="37">
        <v>0</v>
      </c>
      <c r="O3" s="37">
        <v>0</v>
      </c>
      <c r="P3" s="37">
        <v>0</v>
      </c>
      <c r="Q3" s="37">
        <v>4</v>
      </c>
      <c r="R3" s="37">
        <v>2</v>
      </c>
      <c r="S3" s="37">
        <v>0</v>
      </c>
      <c r="T3" s="37">
        <v>15</v>
      </c>
      <c r="U3" s="37">
        <v>0</v>
      </c>
      <c r="V3" s="37">
        <v>0</v>
      </c>
      <c r="W3" s="37">
        <v>0</v>
      </c>
      <c r="X3" s="37">
        <v>0</v>
      </c>
      <c r="Y3" s="37">
        <v>0</v>
      </c>
      <c r="Z3" s="37">
        <f t="shared" ref="Z3:Z62" si="5">+(K3+L3+M3)-(N3+O3+P3+Q3+R3+S3+T3+U3+V3+W3+X3+Y3)</f>
        <v>180</v>
      </c>
    </row>
    <row r="4" spans="1:29" x14ac:dyDescent="0.2">
      <c r="A4" s="34">
        <v>274</v>
      </c>
      <c r="B4" s="34" t="s">
        <v>12</v>
      </c>
      <c r="C4" s="34" t="s">
        <v>224</v>
      </c>
      <c r="D4" s="34" t="s">
        <v>68</v>
      </c>
      <c r="E4" s="35">
        <v>39661</v>
      </c>
      <c r="F4" s="36">
        <f t="shared" ref="F4:F65" si="6">+F3</f>
        <v>44196</v>
      </c>
      <c r="G4" s="36">
        <v>40544</v>
      </c>
      <c r="H4" s="37">
        <f t="shared" si="0"/>
        <v>121</v>
      </c>
      <c r="I4" s="37">
        <f t="shared" si="1"/>
        <v>12.597222222222221</v>
      </c>
      <c r="J4" s="37">
        <f t="shared" si="2"/>
        <v>152</v>
      </c>
      <c r="K4" s="38">
        <f t="shared" si="3"/>
        <v>3</v>
      </c>
      <c r="L4" s="38">
        <v>18.5</v>
      </c>
      <c r="M4" s="38">
        <f t="shared" si="4"/>
        <v>181.5</v>
      </c>
      <c r="N4" s="37">
        <v>0</v>
      </c>
      <c r="O4" s="37">
        <v>0</v>
      </c>
      <c r="P4" s="37">
        <v>0</v>
      </c>
      <c r="Q4" s="37">
        <v>0</v>
      </c>
      <c r="R4" s="37">
        <v>1</v>
      </c>
      <c r="S4" s="39">
        <v>3</v>
      </c>
      <c r="T4" s="37">
        <v>0</v>
      </c>
      <c r="U4" s="37">
        <v>1</v>
      </c>
      <c r="V4" s="37">
        <v>15</v>
      </c>
      <c r="W4" s="37">
        <v>0</v>
      </c>
      <c r="X4" s="37">
        <v>0</v>
      </c>
      <c r="Y4" s="37">
        <v>0</v>
      </c>
      <c r="Z4" s="37">
        <f t="shared" si="5"/>
        <v>183</v>
      </c>
      <c r="AC4" s="40"/>
    </row>
    <row r="5" spans="1:29" x14ac:dyDescent="0.2">
      <c r="A5" s="34">
        <v>282</v>
      </c>
      <c r="B5" s="34" t="s">
        <v>12</v>
      </c>
      <c r="C5" s="34" t="s">
        <v>224</v>
      </c>
      <c r="D5" s="34" t="s">
        <v>74</v>
      </c>
      <c r="E5" s="35">
        <v>39845</v>
      </c>
      <c r="F5" s="36">
        <f t="shared" si="6"/>
        <v>44196</v>
      </c>
      <c r="G5" s="36">
        <v>40544</v>
      </c>
      <c r="H5" s="37">
        <f t="shared" si="0"/>
        <v>121</v>
      </c>
      <c r="I5" s="37">
        <f t="shared" si="1"/>
        <v>12.08611111111111</v>
      </c>
      <c r="J5" s="37">
        <f t="shared" si="2"/>
        <v>146</v>
      </c>
      <c r="K5" s="38">
        <f t="shared" si="3"/>
        <v>3</v>
      </c>
      <c r="L5" s="38">
        <v>16.5</v>
      </c>
      <c r="M5" s="38">
        <f t="shared" si="4"/>
        <v>181.5</v>
      </c>
      <c r="N5" s="37">
        <v>0</v>
      </c>
      <c r="O5" s="37">
        <v>0</v>
      </c>
      <c r="P5" s="37">
        <v>0</v>
      </c>
      <c r="Q5" s="37">
        <v>0</v>
      </c>
      <c r="R5" s="37">
        <v>0</v>
      </c>
      <c r="S5" s="37">
        <v>0</v>
      </c>
      <c r="T5" s="37">
        <v>5</v>
      </c>
      <c r="U5" s="37">
        <v>0</v>
      </c>
      <c r="V5" s="37">
        <v>0</v>
      </c>
      <c r="W5" s="37">
        <v>0</v>
      </c>
      <c r="X5" s="37">
        <v>0</v>
      </c>
      <c r="Y5" s="37">
        <v>0</v>
      </c>
      <c r="Z5" s="37">
        <f t="shared" si="5"/>
        <v>196</v>
      </c>
      <c r="AC5" s="40"/>
    </row>
    <row r="6" spans="1:29" x14ac:dyDescent="0.2">
      <c r="A6" s="34">
        <v>307</v>
      </c>
      <c r="B6" s="34" t="s">
        <v>12</v>
      </c>
      <c r="C6" s="34" t="s">
        <v>224</v>
      </c>
      <c r="D6" s="34" t="s">
        <v>106</v>
      </c>
      <c r="E6" s="35">
        <v>40269</v>
      </c>
      <c r="F6" s="36">
        <f t="shared" si="6"/>
        <v>44196</v>
      </c>
      <c r="G6" s="36">
        <v>40544</v>
      </c>
      <c r="H6" s="37">
        <f t="shared" si="0"/>
        <v>121</v>
      </c>
      <c r="I6" s="37">
        <f t="shared" si="1"/>
        <v>10.908333333333333</v>
      </c>
      <c r="J6" s="37">
        <f t="shared" si="2"/>
        <v>131</v>
      </c>
      <c r="K6" s="38">
        <f t="shared" si="3"/>
        <v>1.5</v>
      </c>
      <c r="L6" s="38">
        <v>13.5</v>
      </c>
      <c r="M6" s="38">
        <f t="shared" si="4"/>
        <v>181.5</v>
      </c>
      <c r="N6" s="37">
        <v>0</v>
      </c>
      <c r="O6" s="37">
        <v>0</v>
      </c>
      <c r="P6" s="37">
        <v>0</v>
      </c>
      <c r="Q6" s="37">
        <v>0</v>
      </c>
      <c r="R6" s="37">
        <v>0</v>
      </c>
      <c r="S6" s="37">
        <v>0</v>
      </c>
      <c r="T6" s="37">
        <v>0</v>
      </c>
      <c r="U6" s="37">
        <v>0</v>
      </c>
      <c r="V6" s="37">
        <v>0</v>
      </c>
      <c r="W6" s="37">
        <v>0</v>
      </c>
      <c r="X6" s="37">
        <v>0</v>
      </c>
      <c r="Y6" s="37">
        <v>0</v>
      </c>
      <c r="Z6" s="37">
        <f t="shared" si="5"/>
        <v>196.5</v>
      </c>
      <c r="AC6" s="40"/>
    </row>
    <row r="7" spans="1:29" x14ac:dyDescent="0.2">
      <c r="A7" s="34">
        <v>160</v>
      </c>
      <c r="B7" s="34" t="s">
        <v>12</v>
      </c>
      <c r="C7" s="34" t="s">
        <v>224</v>
      </c>
      <c r="D7" s="34" t="s">
        <v>29</v>
      </c>
      <c r="E7" s="35">
        <v>35886</v>
      </c>
      <c r="F7" s="36">
        <f t="shared" si="6"/>
        <v>44196</v>
      </c>
      <c r="G7" s="36">
        <v>40544</v>
      </c>
      <c r="H7" s="37">
        <f t="shared" si="0"/>
        <v>121</v>
      </c>
      <c r="I7" s="37">
        <f t="shared" si="1"/>
        <v>23.083333333333332</v>
      </c>
      <c r="J7" s="37">
        <f t="shared" si="2"/>
        <v>277</v>
      </c>
      <c r="K7" s="38">
        <f t="shared" si="3"/>
        <v>6</v>
      </c>
      <c r="L7" s="38">
        <v>9.5</v>
      </c>
      <c r="M7" s="38">
        <f t="shared" si="4"/>
        <v>181.5</v>
      </c>
      <c r="N7" s="37">
        <v>0</v>
      </c>
      <c r="O7" s="37">
        <v>0</v>
      </c>
      <c r="P7" s="37">
        <v>0</v>
      </c>
      <c r="Q7" s="37">
        <v>0</v>
      </c>
      <c r="R7" s="37">
        <v>0</v>
      </c>
      <c r="S7" s="37">
        <v>0</v>
      </c>
      <c r="T7" s="37">
        <v>0</v>
      </c>
      <c r="U7" s="37">
        <v>0</v>
      </c>
      <c r="V7" s="37">
        <v>12</v>
      </c>
      <c r="W7" s="37">
        <v>6</v>
      </c>
      <c r="X7" s="37">
        <v>0</v>
      </c>
      <c r="Y7" s="37">
        <v>0</v>
      </c>
      <c r="Z7" s="37">
        <f t="shared" si="5"/>
        <v>179</v>
      </c>
      <c r="AC7" s="40"/>
    </row>
    <row r="8" spans="1:29" x14ac:dyDescent="0.2">
      <c r="A8" s="34">
        <v>317</v>
      </c>
      <c r="B8" s="34" t="s">
        <v>12</v>
      </c>
      <c r="C8" s="34" t="s">
        <v>224</v>
      </c>
      <c r="D8" s="34" t="s">
        <v>124</v>
      </c>
      <c r="E8" s="35">
        <v>40485</v>
      </c>
      <c r="F8" s="36">
        <f t="shared" si="6"/>
        <v>44196</v>
      </c>
      <c r="G8" s="36">
        <v>40544</v>
      </c>
      <c r="H8" s="37">
        <f t="shared" si="0"/>
        <v>121</v>
      </c>
      <c r="I8" s="37">
        <f t="shared" si="1"/>
        <v>10.308333333333334</v>
      </c>
      <c r="J8" s="37">
        <f t="shared" si="2"/>
        <v>124</v>
      </c>
      <c r="K8" s="38">
        <f t="shared" si="3"/>
        <v>1.5</v>
      </c>
      <c r="L8" s="38">
        <v>3</v>
      </c>
      <c r="M8" s="38">
        <f t="shared" si="4"/>
        <v>181.5</v>
      </c>
      <c r="N8" s="37">
        <v>0</v>
      </c>
      <c r="O8" s="37">
        <v>0</v>
      </c>
      <c r="P8" s="37">
        <v>0</v>
      </c>
      <c r="Q8" s="37">
        <v>0</v>
      </c>
      <c r="R8" s="37">
        <v>0</v>
      </c>
      <c r="S8" s="37">
        <v>0</v>
      </c>
      <c r="T8" s="37">
        <v>0</v>
      </c>
      <c r="U8" s="37">
        <v>0</v>
      </c>
      <c r="V8" s="37">
        <v>0</v>
      </c>
      <c r="W8" s="37">
        <v>0</v>
      </c>
      <c r="X8" s="37">
        <v>0</v>
      </c>
      <c r="Y8" s="37">
        <v>0</v>
      </c>
      <c r="Z8" s="37">
        <f t="shared" si="5"/>
        <v>186</v>
      </c>
      <c r="AC8" s="40"/>
    </row>
    <row r="9" spans="1:29" x14ac:dyDescent="0.2">
      <c r="A9" s="34">
        <v>312</v>
      </c>
      <c r="B9" s="34" t="s">
        <v>12</v>
      </c>
      <c r="C9" s="34" t="s">
        <v>224</v>
      </c>
      <c r="D9" s="34" t="s">
        <v>83</v>
      </c>
      <c r="E9" s="35">
        <v>40330</v>
      </c>
      <c r="F9" s="36">
        <f t="shared" si="6"/>
        <v>44196</v>
      </c>
      <c r="G9" s="36">
        <v>40544</v>
      </c>
      <c r="H9" s="37">
        <f t="shared" si="0"/>
        <v>121</v>
      </c>
      <c r="I9" s="37">
        <f t="shared" si="1"/>
        <v>10.738888888888889</v>
      </c>
      <c r="J9" s="37">
        <f t="shared" si="2"/>
        <v>129</v>
      </c>
      <c r="K9" s="38">
        <f t="shared" si="3"/>
        <v>1.5</v>
      </c>
      <c r="L9" s="38">
        <v>12</v>
      </c>
      <c r="M9" s="38">
        <f t="shared" si="4"/>
        <v>181.5</v>
      </c>
      <c r="N9" s="37">
        <v>0</v>
      </c>
      <c r="O9" s="37">
        <v>0</v>
      </c>
      <c r="P9" s="37">
        <v>0</v>
      </c>
      <c r="Q9" s="37">
        <v>3</v>
      </c>
      <c r="R9" s="37">
        <v>0</v>
      </c>
      <c r="S9" s="37">
        <v>0</v>
      </c>
      <c r="T9" s="37">
        <v>15</v>
      </c>
      <c r="U9" s="37">
        <v>0</v>
      </c>
      <c r="V9" s="37">
        <v>0</v>
      </c>
      <c r="W9" s="37">
        <v>0</v>
      </c>
      <c r="X9" s="37">
        <v>0</v>
      </c>
      <c r="Y9" s="37">
        <v>0</v>
      </c>
      <c r="Z9" s="37">
        <f t="shared" si="5"/>
        <v>177</v>
      </c>
      <c r="AC9" s="40"/>
    </row>
    <row r="10" spans="1:29" x14ac:dyDescent="0.2">
      <c r="A10" s="34">
        <v>315</v>
      </c>
      <c r="B10" s="34" t="s">
        <v>12</v>
      </c>
      <c r="C10" s="34" t="s">
        <v>224</v>
      </c>
      <c r="D10" s="34" t="s">
        <v>119</v>
      </c>
      <c r="E10" s="35">
        <v>40471</v>
      </c>
      <c r="F10" s="36">
        <f t="shared" si="6"/>
        <v>44196</v>
      </c>
      <c r="G10" s="36">
        <v>40544</v>
      </c>
      <c r="H10" s="37">
        <f t="shared" si="0"/>
        <v>121</v>
      </c>
      <c r="I10" s="37">
        <f t="shared" si="1"/>
        <v>10.347222222222221</v>
      </c>
      <c r="J10" s="37">
        <f t="shared" si="2"/>
        <v>125</v>
      </c>
      <c r="K10" s="38">
        <f t="shared" si="3"/>
        <v>1.5</v>
      </c>
      <c r="L10" s="38">
        <v>4.5</v>
      </c>
      <c r="M10" s="38">
        <f t="shared" si="4"/>
        <v>181.5</v>
      </c>
      <c r="N10" s="37">
        <v>0</v>
      </c>
      <c r="O10" s="37">
        <v>0</v>
      </c>
      <c r="P10" s="37">
        <v>0</v>
      </c>
      <c r="Q10" s="37">
        <v>0</v>
      </c>
      <c r="R10" s="37">
        <v>0</v>
      </c>
      <c r="S10" s="37">
        <v>0</v>
      </c>
      <c r="T10" s="37">
        <v>0</v>
      </c>
      <c r="U10" s="37">
        <v>0</v>
      </c>
      <c r="V10" s="37">
        <v>0</v>
      </c>
      <c r="W10" s="37">
        <v>0</v>
      </c>
      <c r="X10" s="37">
        <v>0</v>
      </c>
      <c r="Y10" s="37">
        <v>1</v>
      </c>
      <c r="Z10" s="37">
        <f t="shared" si="5"/>
        <v>186.5</v>
      </c>
      <c r="AC10" s="40"/>
    </row>
    <row r="11" spans="1:29" x14ac:dyDescent="0.2">
      <c r="A11" s="34">
        <v>289</v>
      </c>
      <c r="B11" s="34" t="s">
        <v>12</v>
      </c>
      <c r="C11" s="34" t="s">
        <v>224</v>
      </c>
      <c r="D11" s="34" t="s">
        <v>81</v>
      </c>
      <c r="E11" s="35">
        <v>40057</v>
      </c>
      <c r="F11" s="36">
        <f t="shared" si="6"/>
        <v>44196</v>
      </c>
      <c r="G11" s="36">
        <v>40544</v>
      </c>
      <c r="H11" s="37">
        <f t="shared" si="0"/>
        <v>121</v>
      </c>
      <c r="I11" s="37">
        <f t="shared" si="1"/>
        <v>11.497222222222222</v>
      </c>
      <c r="J11" s="37">
        <f t="shared" si="2"/>
        <v>138</v>
      </c>
      <c r="K11" s="38">
        <f t="shared" si="3"/>
        <v>3</v>
      </c>
      <c r="L11" s="38">
        <v>6</v>
      </c>
      <c r="M11" s="38">
        <f t="shared" si="4"/>
        <v>181.5</v>
      </c>
      <c r="N11" s="37">
        <v>2</v>
      </c>
      <c r="O11" s="37">
        <v>0</v>
      </c>
      <c r="P11" s="37">
        <v>0</v>
      </c>
      <c r="Q11" s="37">
        <v>2</v>
      </c>
      <c r="R11" s="37">
        <v>1</v>
      </c>
      <c r="S11" s="37">
        <v>0</v>
      </c>
      <c r="T11" s="37">
        <v>4</v>
      </c>
      <c r="U11" s="37">
        <v>0</v>
      </c>
      <c r="V11" s="37">
        <v>2</v>
      </c>
      <c r="W11" s="37">
        <v>0</v>
      </c>
      <c r="X11" s="37">
        <v>0</v>
      </c>
      <c r="Y11" s="37">
        <v>0</v>
      </c>
      <c r="Z11" s="37">
        <f t="shared" si="5"/>
        <v>179.5</v>
      </c>
      <c r="AC11" s="40"/>
    </row>
    <row r="12" spans="1:29" x14ac:dyDescent="0.2">
      <c r="A12" s="34">
        <v>230</v>
      </c>
      <c r="B12" s="34" t="s">
        <v>12</v>
      </c>
      <c r="C12" s="34" t="s">
        <v>224</v>
      </c>
      <c r="D12" s="34" t="s">
        <v>47</v>
      </c>
      <c r="E12" s="35">
        <v>38460</v>
      </c>
      <c r="F12" s="36">
        <f t="shared" si="6"/>
        <v>44196</v>
      </c>
      <c r="G12" s="36">
        <v>40544</v>
      </c>
      <c r="H12" s="37">
        <f t="shared" si="0"/>
        <v>121</v>
      </c>
      <c r="I12" s="37">
        <f t="shared" si="1"/>
        <v>15.933333333333334</v>
      </c>
      <c r="J12" s="37">
        <f t="shared" si="2"/>
        <v>192</v>
      </c>
      <c r="K12" s="38">
        <f t="shared" si="3"/>
        <v>3</v>
      </c>
      <c r="L12" s="38">
        <v>6.5</v>
      </c>
      <c r="M12" s="38">
        <f t="shared" si="4"/>
        <v>181.5</v>
      </c>
      <c r="N12" s="37">
        <v>0</v>
      </c>
      <c r="O12" s="37">
        <v>0</v>
      </c>
      <c r="P12" s="37">
        <v>0</v>
      </c>
      <c r="Q12" s="37">
        <v>0</v>
      </c>
      <c r="R12" s="37">
        <v>0</v>
      </c>
      <c r="S12" s="37">
        <v>0</v>
      </c>
      <c r="T12" s="37">
        <v>10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f t="shared" si="5"/>
        <v>181</v>
      </c>
      <c r="AC12" s="40"/>
    </row>
    <row r="13" spans="1:29" x14ac:dyDescent="0.2">
      <c r="A13" s="34">
        <v>203</v>
      </c>
      <c r="B13" s="34" t="s">
        <v>12</v>
      </c>
      <c r="C13" s="34" t="s">
        <v>224</v>
      </c>
      <c r="D13" s="34" t="s">
        <v>32</v>
      </c>
      <c r="E13" s="35">
        <v>37803</v>
      </c>
      <c r="F13" s="36">
        <f t="shared" si="6"/>
        <v>44196</v>
      </c>
      <c r="G13" s="36">
        <v>40544</v>
      </c>
      <c r="H13" s="37">
        <f t="shared" si="0"/>
        <v>121</v>
      </c>
      <c r="I13" s="37">
        <f t="shared" si="1"/>
        <v>17.758333333333333</v>
      </c>
      <c r="J13" s="37">
        <f t="shared" si="2"/>
        <v>214</v>
      </c>
      <c r="K13" s="38">
        <f t="shared" si="3"/>
        <v>4.5</v>
      </c>
      <c r="L13" s="38">
        <v>1.5</v>
      </c>
      <c r="M13" s="38">
        <f t="shared" si="4"/>
        <v>181.5</v>
      </c>
      <c r="N13" s="37">
        <v>0</v>
      </c>
      <c r="O13" s="37">
        <v>0</v>
      </c>
      <c r="P13" s="37">
        <v>0</v>
      </c>
      <c r="Q13" s="37">
        <v>0</v>
      </c>
      <c r="R13" s="37">
        <v>1</v>
      </c>
      <c r="S13" s="37">
        <v>0</v>
      </c>
      <c r="T13" s="37">
        <v>0</v>
      </c>
      <c r="U13" s="37">
        <v>0</v>
      </c>
      <c r="V13" s="37">
        <v>15</v>
      </c>
      <c r="W13" s="37">
        <v>0</v>
      </c>
      <c r="X13" s="37">
        <v>4</v>
      </c>
      <c r="Y13" s="37">
        <v>0</v>
      </c>
      <c r="Z13" s="37">
        <f t="shared" si="5"/>
        <v>167.5</v>
      </c>
      <c r="AC13" s="40"/>
    </row>
    <row r="14" spans="1:29" x14ac:dyDescent="0.2">
      <c r="A14" s="34">
        <v>303</v>
      </c>
      <c r="B14" s="34" t="s">
        <v>12</v>
      </c>
      <c r="C14" s="34" t="s">
        <v>224</v>
      </c>
      <c r="D14" s="34" t="s">
        <v>71</v>
      </c>
      <c r="E14" s="35">
        <v>40238</v>
      </c>
      <c r="F14" s="36">
        <f t="shared" si="6"/>
        <v>44196</v>
      </c>
      <c r="G14" s="36">
        <v>40544</v>
      </c>
      <c r="H14" s="37">
        <f t="shared" si="0"/>
        <v>121</v>
      </c>
      <c r="I14" s="37">
        <f t="shared" si="1"/>
        <v>10.994444444444444</v>
      </c>
      <c r="J14" s="37">
        <f t="shared" si="2"/>
        <v>132</v>
      </c>
      <c r="K14" s="38">
        <f t="shared" si="3"/>
        <v>1.5</v>
      </c>
      <c r="L14" s="38">
        <v>13</v>
      </c>
      <c r="M14" s="38">
        <f t="shared" si="4"/>
        <v>181.5</v>
      </c>
      <c r="N14" s="37">
        <v>0</v>
      </c>
      <c r="O14" s="37">
        <v>0</v>
      </c>
      <c r="P14" s="37">
        <v>1</v>
      </c>
      <c r="Q14" s="37">
        <v>2</v>
      </c>
      <c r="R14" s="37">
        <v>0</v>
      </c>
      <c r="S14" s="37">
        <v>0</v>
      </c>
      <c r="T14" s="37">
        <v>1</v>
      </c>
      <c r="U14" s="37">
        <v>0</v>
      </c>
      <c r="V14" s="37">
        <v>0</v>
      </c>
      <c r="W14" s="37">
        <v>0</v>
      </c>
      <c r="X14" s="37">
        <v>0</v>
      </c>
      <c r="Y14" s="37">
        <v>0</v>
      </c>
      <c r="Z14" s="37">
        <f t="shared" si="5"/>
        <v>192</v>
      </c>
      <c r="AC14" s="40"/>
    </row>
    <row r="15" spans="1:29" x14ac:dyDescent="0.2">
      <c r="A15" s="34">
        <v>250</v>
      </c>
      <c r="B15" s="34" t="s">
        <v>12</v>
      </c>
      <c r="C15" s="34" t="s">
        <v>224</v>
      </c>
      <c r="D15" s="34" t="s">
        <v>83</v>
      </c>
      <c r="E15" s="35">
        <v>39022</v>
      </c>
      <c r="F15" s="36">
        <f t="shared" si="6"/>
        <v>44196</v>
      </c>
      <c r="G15" s="36">
        <v>40544</v>
      </c>
      <c r="H15" s="37">
        <f t="shared" si="0"/>
        <v>121</v>
      </c>
      <c r="I15" s="37">
        <f t="shared" si="1"/>
        <v>14.372222222222222</v>
      </c>
      <c r="J15" s="37">
        <f t="shared" si="2"/>
        <v>173</v>
      </c>
      <c r="K15" s="38">
        <f t="shared" si="3"/>
        <v>3</v>
      </c>
      <c r="L15" s="38">
        <v>18.5</v>
      </c>
      <c r="M15" s="38">
        <f t="shared" si="4"/>
        <v>181.5</v>
      </c>
      <c r="N15" s="37">
        <v>0</v>
      </c>
      <c r="O15" s="37">
        <v>0</v>
      </c>
      <c r="P15" s="37">
        <v>0</v>
      </c>
      <c r="Q15" s="37">
        <v>0</v>
      </c>
      <c r="R15" s="37">
        <v>0</v>
      </c>
      <c r="S15" s="37">
        <v>0</v>
      </c>
      <c r="T15" s="37">
        <v>0</v>
      </c>
      <c r="U15" s="37">
        <v>0</v>
      </c>
      <c r="V15" s="37">
        <v>15</v>
      </c>
      <c r="W15" s="37">
        <v>0</v>
      </c>
      <c r="X15" s="37">
        <v>4</v>
      </c>
      <c r="Y15" s="37">
        <v>0</v>
      </c>
      <c r="Z15" s="37">
        <f t="shared" si="5"/>
        <v>184</v>
      </c>
      <c r="AC15" s="40"/>
    </row>
    <row r="16" spans="1:29" x14ac:dyDescent="0.2">
      <c r="A16" s="34">
        <v>254</v>
      </c>
      <c r="B16" s="34" t="s">
        <v>12</v>
      </c>
      <c r="C16" s="34" t="s">
        <v>224</v>
      </c>
      <c r="D16" s="34" t="s">
        <v>68</v>
      </c>
      <c r="E16" s="35">
        <v>39142</v>
      </c>
      <c r="F16" s="36">
        <f t="shared" si="6"/>
        <v>44196</v>
      </c>
      <c r="G16" s="36">
        <v>40544</v>
      </c>
      <c r="H16" s="37">
        <f t="shared" si="0"/>
        <v>121</v>
      </c>
      <c r="I16" s="37">
        <f t="shared" si="1"/>
        <v>14.03888888888889</v>
      </c>
      <c r="J16" s="37">
        <f t="shared" si="2"/>
        <v>169</v>
      </c>
      <c r="K16" s="38">
        <f t="shared" si="3"/>
        <v>3</v>
      </c>
      <c r="L16" s="38">
        <v>18.5</v>
      </c>
      <c r="M16" s="38">
        <f t="shared" si="4"/>
        <v>181.5</v>
      </c>
      <c r="N16" s="37">
        <v>0</v>
      </c>
      <c r="O16" s="37">
        <v>0</v>
      </c>
      <c r="P16" s="37">
        <v>0</v>
      </c>
      <c r="Q16" s="37">
        <v>0</v>
      </c>
      <c r="R16" s="37">
        <v>0</v>
      </c>
      <c r="S16" s="37">
        <v>0</v>
      </c>
      <c r="T16" s="37">
        <v>4</v>
      </c>
      <c r="U16" s="37">
        <v>0</v>
      </c>
      <c r="V16" s="37">
        <v>0</v>
      </c>
      <c r="W16" s="37">
        <v>0</v>
      </c>
      <c r="X16" s="37">
        <v>0</v>
      </c>
      <c r="Y16" s="37">
        <v>10</v>
      </c>
      <c r="Z16" s="37">
        <f t="shared" si="5"/>
        <v>189</v>
      </c>
      <c r="AC16" s="40"/>
    </row>
    <row r="17" spans="1:29" x14ac:dyDescent="0.2">
      <c r="A17" s="34">
        <v>151</v>
      </c>
      <c r="B17" s="34" t="s">
        <v>12</v>
      </c>
      <c r="C17" s="34" t="s">
        <v>224</v>
      </c>
      <c r="D17" s="34" t="s">
        <v>26</v>
      </c>
      <c r="E17" s="35">
        <v>39126</v>
      </c>
      <c r="F17" s="36">
        <f t="shared" si="6"/>
        <v>44196</v>
      </c>
      <c r="G17" s="36">
        <v>40544</v>
      </c>
      <c r="H17" s="37">
        <f t="shared" si="0"/>
        <v>121</v>
      </c>
      <c r="I17" s="37">
        <f t="shared" si="1"/>
        <v>14.083333333333334</v>
      </c>
      <c r="J17" s="37">
        <f t="shared" si="2"/>
        <v>169</v>
      </c>
      <c r="K17" s="38">
        <f t="shared" si="3"/>
        <v>3</v>
      </c>
      <c r="L17" s="38">
        <v>0</v>
      </c>
      <c r="M17" s="38">
        <f t="shared" si="4"/>
        <v>181.5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7">
        <v>0</v>
      </c>
      <c r="V17" s="37">
        <v>0</v>
      </c>
      <c r="W17" s="37">
        <v>0</v>
      </c>
      <c r="X17" s="37">
        <v>0</v>
      </c>
      <c r="Y17" s="37">
        <v>0</v>
      </c>
      <c r="Z17" s="37">
        <f t="shared" si="5"/>
        <v>184.5</v>
      </c>
      <c r="AC17" s="40"/>
    </row>
    <row r="18" spans="1:29" x14ac:dyDescent="0.2">
      <c r="A18" s="34">
        <v>298</v>
      </c>
      <c r="B18" s="34" t="s">
        <v>12</v>
      </c>
      <c r="C18" s="34" t="s">
        <v>224</v>
      </c>
      <c r="D18" s="34" t="s">
        <v>35</v>
      </c>
      <c r="E18" s="35">
        <v>40210</v>
      </c>
      <c r="F18" s="36">
        <f t="shared" si="6"/>
        <v>44196</v>
      </c>
      <c r="G18" s="36">
        <v>40544</v>
      </c>
      <c r="H18" s="37">
        <f t="shared" si="0"/>
        <v>121</v>
      </c>
      <c r="I18" s="37">
        <f t="shared" si="1"/>
        <v>11.072222222222223</v>
      </c>
      <c r="J18" s="37">
        <f t="shared" si="2"/>
        <v>133</v>
      </c>
      <c r="K18" s="38">
        <f t="shared" si="3"/>
        <v>3</v>
      </c>
      <c r="L18" s="38">
        <v>16.5</v>
      </c>
      <c r="M18" s="38">
        <f t="shared" si="4"/>
        <v>181.5</v>
      </c>
      <c r="N18" s="37">
        <v>0</v>
      </c>
      <c r="O18" s="37">
        <v>0</v>
      </c>
      <c r="P18" s="37">
        <v>0</v>
      </c>
      <c r="Q18" s="37">
        <v>0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16</v>
      </c>
      <c r="X18" s="37">
        <v>0</v>
      </c>
      <c r="Y18" s="37">
        <v>0</v>
      </c>
      <c r="Z18" s="37">
        <f t="shared" si="5"/>
        <v>185</v>
      </c>
      <c r="AC18" s="40"/>
    </row>
    <row r="19" spans="1:29" x14ac:dyDescent="0.2">
      <c r="A19" s="34">
        <v>308</v>
      </c>
      <c r="B19" s="34" t="s">
        <v>12</v>
      </c>
      <c r="C19" s="34" t="s">
        <v>224</v>
      </c>
      <c r="D19" s="34" t="s">
        <v>41</v>
      </c>
      <c r="E19" s="35">
        <v>40312</v>
      </c>
      <c r="F19" s="36">
        <f t="shared" si="6"/>
        <v>44196</v>
      </c>
      <c r="G19" s="36">
        <v>40544</v>
      </c>
      <c r="H19" s="37">
        <f t="shared" si="0"/>
        <v>121</v>
      </c>
      <c r="I19" s="37">
        <f t="shared" si="1"/>
        <v>10.78888888888889</v>
      </c>
      <c r="J19" s="37">
        <f t="shared" si="2"/>
        <v>130</v>
      </c>
      <c r="K19" s="38">
        <f t="shared" si="3"/>
        <v>1.5</v>
      </c>
      <c r="L19" s="38">
        <v>12</v>
      </c>
      <c r="M19" s="38">
        <f t="shared" si="4"/>
        <v>181.5</v>
      </c>
      <c r="N19" s="37">
        <v>1</v>
      </c>
      <c r="O19" s="37">
        <v>0</v>
      </c>
      <c r="P19" s="37">
        <v>0</v>
      </c>
      <c r="Q19" s="37">
        <v>0</v>
      </c>
      <c r="R19" s="37">
        <v>1</v>
      </c>
      <c r="S19" s="37">
        <v>0</v>
      </c>
      <c r="T19" s="37">
        <v>0</v>
      </c>
      <c r="U19" s="37">
        <v>0</v>
      </c>
      <c r="V19" s="37">
        <v>3</v>
      </c>
      <c r="W19" s="37">
        <v>0</v>
      </c>
      <c r="X19" s="37">
        <v>0</v>
      </c>
      <c r="Y19" s="37">
        <v>0</v>
      </c>
      <c r="Z19" s="37">
        <f t="shared" si="5"/>
        <v>190</v>
      </c>
      <c r="AA19" s="41"/>
      <c r="AC19" s="40"/>
    </row>
    <row r="20" spans="1:29" x14ac:dyDescent="0.2">
      <c r="A20" s="34">
        <v>322</v>
      </c>
      <c r="B20" s="34" t="s">
        <v>12</v>
      </c>
      <c r="C20" s="34" t="s">
        <v>224</v>
      </c>
      <c r="D20" s="34" t="s">
        <v>78</v>
      </c>
      <c r="E20" s="35">
        <v>40603</v>
      </c>
      <c r="F20" s="36">
        <f t="shared" si="6"/>
        <v>44196</v>
      </c>
      <c r="G20" s="36">
        <v>40544</v>
      </c>
      <c r="H20" s="37">
        <f t="shared" si="0"/>
        <v>121</v>
      </c>
      <c r="I20" s="37">
        <f t="shared" si="1"/>
        <v>9.9805555555555561</v>
      </c>
      <c r="J20" s="37">
        <f t="shared" si="2"/>
        <v>120</v>
      </c>
      <c r="K20" s="38">
        <f t="shared" si="3"/>
        <v>1.5</v>
      </c>
      <c r="L20" s="38">
        <v>0</v>
      </c>
      <c r="M20" s="38">
        <f t="shared" si="4"/>
        <v>181.5</v>
      </c>
      <c r="N20" s="37">
        <v>0</v>
      </c>
      <c r="O20" s="37">
        <v>0</v>
      </c>
      <c r="P20" s="37">
        <v>0</v>
      </c>
      <c r="Q20" s="37">
        <v>0</v>
      </c>
      <c r="R20" s="37">
        <v>0</v>
      </c>
      <c r="S20" s="37">
        <v>0</v>
      </c>
      <c r="T20" s="37">
        <v>0</v>
      </c>
      <c r="U20" s="37">
        <v>0</v>
      </c>
      <c r="V20" s="37">
        <v>0</v>
      </c>
      <c r="W20" s="37">
        <v>0</v>
      </c>
      <c r="X20" s="37">
        <v>0</v>
      </c>
      <c r="Y20" s="37">
        <v>0</v>
      </c>
      <c r="Z20" s="37">
        <f t="shared" si="5"/>
        <v>183</v>
      </c>
      <c r="AA20" s="41"/>
      <c r="AC20" s="40"/>
    </row>
    <row r="21" spans="1:29" x14ac:dyDescent="0.2">
      <c r="A21" s="34">
        <v>233</v>
      </c>
      <c r="B21" s="34" t="s">
        <v>12</v>
      </c>
      <c r="C21" s="34" t="s">
        <v>224</v>
      </c>
      <c r="D21" s="34" t="s">
        <v>35</v>
      </c>
      <c r="E21" s="35">
        <v>38626</v>
      </c>
      <c r="F21" s="36">
        <f t="shared" si="6"/>
        <v>44196</v>
      </c>
      <c r="G21" s="36">
        <v>40544</v>
      </c>
      <c r="H21" s="37">
        <f t="shared" si="0"/>
        <v>121</v>
      </c>
      <c r="I21" s="37">
        <f t="shared" si="1"/>
        <v>15.472222222222221</v>
      </c>
      <c r="J21" s="37">
        <f t="shared" si="2"/>
        <v>186</v>
      </c>
      <c r="K21" s="38">
        <f t="shared" si="3"/>
        <v>3</v>
      </c>
      <c r="L21" s="38">
        <v>0</v>
      </c>
      <c r="M21" s="38">
        <f t="shared" si="4"/>
        <v>181.5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f t="shared" si="5"/>
        <v>184.5</v>
      </c>
      <c r="AA21" s="41"/>
      <c r="AC21" s="40"/>
    </row>
    <row r="22" spans="1:29" x14ac:dyDescent="0.2">
      <c r="A22" s="34">
        <v>321</v>
      </c>
      <c r="B22" s="34" t="s">
        <v>12</v>
      </c>
      <c r="C22" s="34" t="s">
        <v>224</v>
      </c>
      <c r="D22" s="34" t="s">
        <v>29</v>
      </c>
      <c r="E22" s="35">
        <v>40179</v>
      </c>
      <c r="F22" s="36">
        <f t="shared" si="6"/>
        <v>44196</v>
      </c>
      <c r="G22" s="36">
        <v>40544</v>
      </c>
      <c r="H22" s="37">
        <f t="shared" si="0"/>
        <v>121</v>
      </c>
      <c r="I22" s="37">
        <f t="shared" si="1"/>
        <v>11.158333333333333</v>
      </c>
      <c r="J22" s="37">
        <f t="shared" si="2"/>
        <v>134</v>
      </c>
      <c r="K22" s="38">
        <f t="shared" si="3"/>
        <v>3</v>
      </c>
      <c r="L22" s="38">
        <v>0</v>
      </c>
      <c r="M22" s="38">
        <f t="shared" si="4"/>
        <v>181.5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f t="shared" si="5"/>
        <v>184.5</v>
      </c>
      <c r="AA22" s="41"/>
      <c r="AC22" s="40"/>
    </row>
    <row r="23" spans="1:29" x14ac:dyDescent="0.2">
      <c r="A23" s="34">
        <v>288</v>
      </c>
      <c r="B23" s="34" t="s">
        <v>12</v>
      </c>
      <c r="C23" s="34" t="s">
        <v>224</v>
      </c>
      <c r="D23" s="34" t="s">
        <v>78</v>
      </c>
      <c r="E23" s="35">
        <v>40057</v>
      </c>
      <c r="F23" s="36">
        <f t="shared" si="6"/>
        <v>44196</v>
      </c>
      <c r="G23" s="36">
        <v>40544</v>
      </c>
      <c r="H23" s="37">
        <f t="shared" si="0"/>
        <v>121</v>
      </c>
      <c r="I23" s="37">
        <f t="shared" si="1"/>
        <v>11.497222222222222</v>
      </c>
      <c r="J23" s="37">
        <f t="shared" si="2"/>
        <v>138</v>
      </c>
      <c r="K23" s="38">
        <f t="shared" si="3"/>
        <v>3</v>
      </c>
      <c r="L23" s="38">
        <v>24</v>
      </c>
      <c r="M23" s="38">
        <f t="shared" si="4"/>
        <v>181.5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10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f t="shared" si="5"/>
        <v>198.5</v>
      </c>
      <c r="AA23" s="41"/>
      <c r="AC23" s="40"/>
    </row>
    <row r="24" spans="1:29" x14ac:dyDescent="0.2">
      <c r="A24" s="34">
        <v>294</v>
      </c>
      <c r="B24" s="34" t="s">
        <v>12</v>
      </c>
      <c r="C24" s="34" t="s">
        <v>224</v>
      </c>
      <c r="D24" s="34" t="s">
        <v>83</v>
      </c>
      <c r="E24" s="35">
        <v>40118</v>
      </c>
      <c r="F24" s="36">
        <f t="shared" si="6"/>
        <v>44196</v>
      </c>
      <c r="G24" s="36">
        <v>40544</v>
      </c>
      <c r="H24" s="37">
        <f t="shared" si="0"/>
        <v>121</v>
      </c>
      <c r="I24" s="37">
        <f t="shared" si="1"/>
        <v>11.327777777777778</v>
      </c>
      <c r="J24" s="37">
        <f t="shared" si="2"/>
        <v>136</v>
      </c>
      <c r="K24" s="38">
        <f t="shared" si="3"/>
        <v>3</v>
      </c>
      <c r="L24" s="38">
        <v>0</v>
      </c>
      <c r="M24" s="38">
        <f t="shared" si="4"/>
        <v>181.5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0</v>
      </c>
      <c r="Y24" s="37">
        <v>0</v>
      </c>
      <c r="Z24" s="37">
        <f t="shared" si="5"/>
        <v>184.5</v>
      </c>
      <c r="AA24" s="41"/>
      <c r="AC24" s="40"/>
    </row>
    <row r="25" spans="1:29" x14ac:dyDescent="0.2">
      <c r="A25" s="34">
        <v>110</v>
      </c>
      <c r="B25" s="34" t="s">
        <v>12</v>
      </c>
      <c r="C25" s="34" t="s">
        <v>224</v>
      </c>
      <c r="D25" s="34" t="s">
        <v>14</v>
      </c>
      <c r="E25" s="35">
        <v>35065</v>
      </c>
      <c r="F25" s="36">
        <f t="shared" si="6"/>
        <v>44196</v>
      </c>
      <c r="G25" s="36">
        <v>40544</v>
      </c>
      <c r="H25" s="37">
        <f t="shared" si="0"/>
        <v>121</v>
      </c>
      <c r="I25" s="37">
        <f t="shared" si="1"/>
        <v>25.363888888888887</v>
      </c>
      <c r="J25" s="37">
        <f t="shared" si="2"/>
        <v>305</v>
      </c>
      <c r="K25" s="38">
        <f t="shared" si="3"/>
        <v>6</v>
      </c>
      <c r="L25" s="38">
        <v>0</v>
      </c>
      <c r="M25" s="38">
        <f t="shared" si="4"/>
        <v>181.5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7">
        <v>0</v>
      </c>
      <c r="T25" s="37">
        <v>0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f t="shared" si="5"/>
        <v>187.5</v>
      </c>
      <c r="AA25" s="41"/>
      <c r="AC25" s="40"/>
    </row>
    <row r="26" spans="1:29" x14ac:dyDescent="0.2">
      <c r="A26" s="34">
        <v>260</v>
      </c>
      <c r="B26" s="34" t="s">
        <v>12</v>
      </c>
      <c r="C26" s="34" t="s">
        <v>224</v>
      </c>
      <c r="D26" s="34" t="s">
        <v>26</v>
      </c>
      <c r="E26" s="35">
        <v>39326</v>
      </c>
      <c r="F26" s="36">
        <f t="shared" si="6"/>
        <v>44196</v>
      </c>
      <c r="G26" s="36">
        <v>40544</v>
      </c>
      <c r="H26" s="37">
        <f t="shared" si="0"/>
        <v>121</v>
      </c>
      <c r="I26" s="37">
        <f t="shared" si="1"/>
        <v>13.527777777777779</v>
      </c>
      <c r="J26" s="37">
        <f t="shared" si="2"/>
        <v>163</v>
      </c>
      <c r="K26" s="38">
        <f t="shared" si="3"/>
        <v>3</v>
      </c>
      <c r="L26" s="38">
        <v>0</v>
      </c>
      <c r="M26" s="38">
        <f t="shared" si="4"/>
        <v>181.5</v>
      </c>
      <c r="N26" s="37">
        <v>0</v>
      </c>
      <c r="O26" s="37">
        <v>0</v>
      </c>
      <c r="P26" s="37">
        <v>0</v>
      </c>
      <c r="Q26" s="37">
        <v>0</v>
      </c>
      <c r="R26" s="37">
        <v>0</v>
      </c>
      <c r="S26" s="37">
        <v>0</v>
      </c>
      <c r="T26" s="37">
        <v>0</v>
      </c>
      <c r="U26" s="37">
        <v>0</v>
      </c>
      <c r="V26" s="37">
        <v>0</v>
      </c>
      <c r="W26" s="37">
        <v>0</v>
      </c>
      <c r="X26" s="37">
        <v>0</v>
      </c>
      <c r="Y26" s="37">
        <v>0</v>
      </c>
      <c r="Z26" s="37">
        <f t="shared" si="5"/>
        <v>184.5</v>
      </c>
      <c r="AA26" s="41"/>
      <c r="AC26" s="40"/>
    </row>
    <row r="27" spans="1:29" x14ac:dyDescent="0.2">
      <c r="A27" s="34">
        <v>316</v>
      </c>
      <c r="B27" s="34" t="s">
        <v>12</v>
      </c>
      <c r="C27" s="34" t="s">
        <v>224</v>
      </c>
      <c r="D27" s="34" t="s">
        <v>35</v>
      </c>
      <c r="E27" s="35">
        <v>40452</v>
      </c>
      <c r="F27" s="36">
        <f t="shared" si="6"/>
        <v>44196</v>
      </c>
      <c r="G27" s="36">
        <v>40544</v>
      </c>
      <c r="H27" s="37">
        <f t="shared" si="0"/>
        <v>121</v>
      </c>
      <c r="I27" s="37">
        <f t="shared" si="1"/>
        <v>10.4</v>
      </c>
      <c r="J27" s="37">
        <f t="shared" si="2"/>
        <v>125</v>
      </c>
      <c r="K27" s="38">
        <f t="shared" si="3"/>
        <v>1.5</v>
      </c>
      <c r="L27" s="38">
        <v>4.5</v>
      </c>
      <c r="M27" s="38">
        <f t="shared" si="4"/>
        <v>181.5</v>
      </c>
      <c r="N27" s="37">
        <v>0</v>
      </c>
      <c r="O27" s="37">
        <v>0</v>
      </c>
      <c r="P27" s="37">
        <v>0</v>
      </c>
      <c r="Q27" s="37">
        <v>0</v>
      </c>
      <c r="R27" s="37">
        <v>0</v>
      </c>
      <c r="S27" s="37">
        <v>0</v>
      </c>
      <c r="T27" s="37">
        <v>5</v>
      </c>
      <c r="U27" s="37">
        <v>0</v>
      </c>
      <c r="V27" s="37">
        <v>0</v>
      </c>
      <c r="W27" s="37">
        <v>0</v>
      </c>
      <c r="X27" s="37">
        <v>0</v>
      </c>
      <c r="Y27" s="37">
        <v>0</v>
      </c>
      <c r="Z27" s="37">
        <f t="shared" si="5"/>
        <v>182.5</v>
      </c>
      <c r="AA27" s="41"/>
      <c r="AC27" s="40"/>
    </row>
    <row r="28" spans="1:29" x14ac:dyDescent="0.2">
      <c r="A28" s="34">
        <v>111</v>
      </c>
      <c r="B28" s="34" t="s">
        <v>12</v>
      </c>
      <c r="C28" s="34" t="s">
        <v>224</v>
      </c>
      <c r="D28" s="34" t="s">
        <v>19</v>
      </c>
      <c r="E28" s="35">
        <v>34243</v>
      </c>
      <c r="F28" s="36">
        <f t="shared" si="6"/>
        <v>44196</v>
      </c>
      <c r="G28" s="36">
        <v>40544</v>
      </c>
      <c r="H28" s="37">
        <f t="shared" si="0"/>
        <v>121</v>
      </c>
      <c r="I28" s="37">
        <f t="shared" si="1"/>
        <v>27.647222222222222</v>
      </c>
      <c r="J28" s="37">
        <f t="shared" si="2"/>
        <v>332</v>
      </c>
      <c r="K28" s="38" t="b">
        <f t="shared" si="3"/>
        <v>0</v>
      </c>
      <c r="L28" s="38">
        <v>0</v>
      </c>
      <c r="M28" s="38">
        <f t="shared" si="4"/>
        <v>181.5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3</v>
      </c>
      <c r="Y28" s="37">
        <v>0</v>
      </c>
      <c r="Z28" s="37">
        <f t="shared" si="5"/>
        <v>178.5</v>
      </c>
      <c r="AA28" s="41"/>
      <c r="AC28" s="40"/>
    </row>
    <row r="29" spans="1:29" x14ac:dyDescent="0.2">
      <c r="A29" s="34">
        <v>326</v>
      </c>
      <c r="B29" s="34" t="s">
        <v>12</v>
      </c>
      <c r="C29" s="34" t="s">
        <v>224</v>
      </c>
      <c r="D29" s="34" t="s">
        <v>35</v>
      </c>
      <c r="E29" s="35">
        <v>40634</v>
      </c>
      <c r="F29" s="36">
        <f t="shared" si="6"/>
        <v>44196</v>
      </c>
      <c r="G29" s="36">
        <v>40544</v>
      </c>
      <c r="H29" s="37">
        <f t="shared" si="0"/>
        <v>121</v>
      </c>
      <c r="I29" s="37">
        <f t="shared" si="1"/>
        <v>9.8944444444444439</v>
      </c>
      <c r="J29" s="37">
        <f t="shared" si="2"/>
        <v>119</v>
      </c>
      <c r="K29" s="38">
        <f t="shared" si="3"/>
        <v>1.5</v>
      </c>
      <c r="L29" s="38">
        <v>0</v>
      </c>
      <c r="M29" s="38">
        <f t="shared" si="4"/>
        <v>181.5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0</v>
      </c>
      <c r="X29" s="37">
        <v>0</v>
      </c>
      <c r="Y29" s="37">
        <v>0</v>
      </c>
      <c r="Z29" s="37">
        <f t="shared" si="5"/>
        <v>183</v>
      </c>
      <c r="AA29" s="41"/>
      <c r="AC29" s="40"/>
    </row>
    <row r="30" spans="1:29" x14ac:dyDescent="0.2">
      <c r="A30" s="34">
        <v>306</v>
      </c>
      <c r="B30" s="34" t="s">
        <v>12</v>
      </c>
      <c r="C30" s="34" t="s">
        <v>224</v>
      </c>
      <c r="D30" s="34" t="s">
        <v>104</v>
      </c>
      <c r="E30" s="35">
        <v>40233</v>
      </c>
      <c r="F30" s="36">
        <f t="shared" si="6"/>
        <v>44196</v>
      </c>
      <c r="G30" s="36">
        <v>40544</v>
      </c>
      <c r="H30" s="37">
        <f t="shared" si="0"/>
        <v>121</v>
      </c>
      <c r="I30" s="37">
        <f t="shared" si="1"/>
        <v>11.008333333333333</v>
      </c>
      <c r="J30" s="37">
        <f t="shared" si="2"/>
        <v>133</v>
      </c>
      <c r="K30" s="38">
        <f t="shared" si="3"/>
        <v>3</v>
      </c>
      <c r="L30" s="38">
        <v>16.5</v>
      </c>
      <c r="M30" s="38">
        <f t="shared" si="4"/>
        <v>181.5</v>
      </c>
      <c r="N30" s="37">
        <v>0</v>
      </c>
      <c r="O30" s="37">
        <v>0</v>
      </c>
      <c r="P30" s="37">
        <v>0</v>
      </c>
      <c r="Q30" s="37">
        <v>0</v>
      </c>
      <c r="R30" s="37">
        <v>3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f t="shared" si="5"/>
        <v>198</v>
      </c>
      <c r="AA30" s="41"/>
      <c r="AC30" s="40"/>
    </row>
    <row r="31" spans="1:29" x14ac:dyDescent="0.2">
      <c r="A31" s="34">
        <v>318</v>
      </c>
      <c r="B31" s="34" t="s">
        <v>12</v>
      </c>
      <c r="C31" s="34" t="s">
        <v>224</v>
      </c>
      <c r="D31" s="34" t="s">
        <v>127</v>
      </c>
      <c r="E31" s="35">
        <v>40520</v>
      </c>
      <c r="F31" s="36">
        <f t="shared" si="6"/>
        <v>44196</v>
      </c>
      <c r="G31" s="36">
        <v>40544</v>
      </c>
      <c r="H31" s="37">
        <f t="shared" si="0"/>
        <v>121</v>
      </c>
      <c r="I31" s="37">
        <f t="shared" si="1"/>
        <v>10.21111111111111</v>
      </c>
      <c r="J31" s="37">
        <f t="shared" si="2"/>
        <v>123</v>
      </c>
      <c r="K31" s="38">
        <f t="shared" si="3"/>
        <v>1.5</v>
      </c>
      <c r="L31" s="38">
        <v>1.5</v>
      </c>
      <c r="M31" s="38">
        <f t="shared" si="4"/>
        <v>181.5</v>
      </c>
      <c r="N31" s="37">
        <v>1</v>
      </c>
      <c r="O31" s="37">
        <v>0</v>
      </c>
      <c r="P31" s="37">
        <v>0</v>
      </c>
      <c r="Q31" s="37">
        <v>0</v>
      </c>
      <c r="R31" s="37">
        <v>0</v>
      </c>
      <c r="S31" s="37">
        <v>0</v>
      </c>
      <c r="T31" s="37">
        <v>9</v>
      </c>
      <c r="U31" s="37">
        <v>0</v>
      </c>
      <c r="V31" s="37">
        <v>0</v>
      </c>
      <c r="W31" s="37">
        <v>0</v>
      </c>
      <c r="X31" s="37">
        <v>0</v>
      </c>
      <c r="Y31" s="37">
        <v>0</v>
      </c>
      <c r="Z31" s="37">
        <f t="shared" si="5"/>
        <v>174.5</v>
      </c>
      <c r="AA31" s="41"/>
      <c r="AC31" s="40"/>
    </row>
    <row r="32" spans="1:29" x14ac:dyDescent="0.2">
      <c r="A32" s="34">
        <v>324</v>
      </c>
      <c r="B32" s="34" t="s">
        <v>12</v>
      </c>
      <c r="C32" s="34" t="s">
        <v>224</v>
      </c>
      <c r="D32" s="34" t="s">
        <v>47</v>
      </c>
      <c r="E32" s="35">
        <v>40603</v>
      </c>
      <c r="F32" s="36">
        <f t="shared" si="6"/>
        <v>44196</v>
      </c>
      <c r="G32" s="36">
        <v>40544</v>
      </c>
      <c r="H32" s="37">
        <f t="shared" si="0"/>
        <v>121</v>
      </c>
      <c r="I32" s="37">
        <f t="shared" si="1"/>
        <v>9.9805555555555561</v>
      </c>
      <c r="J32" s="37">
        <f t="shared" si="2"/>
        <v>120</v>
      </c>
      <c r="K32" s="38">
        <f t="shared" si="3"/>
        <v>1.5</v>
      </c>
      <c r="L32" s="38">
        <v>0</v>
      </c>
      <c r="M32" s="38">
        <f t="shared" si="4"/>
        <v>181.5</v>
      </c>
      <c r="N32" s="37">
        <v>0</v>
      </c>
      <c r="O32" s="37">
        <v>0</v>
      </c>
      <c r="P32" s="37">
        <v>0</v>
      </c>
      <c r="Q32" s="37">
        <v>0</v>
      </c>
      <c r="R32" s="37">
        <v>0</v>
      </c>
      <c r="S32" s="37">
        <v>0</v>
      </c>
      <c r="T32" s="37">
        <v>0</v>
      </c>
      <c r="U32" s="37">
        <v>0</v>
      </c>
      <c r="V32" s="37">
        <v>4</v>
      </c>
      <c r="W32" s="37">
        <v>0</v>
      </c>
      <c r="X32" s="37">
        <v>0</v>
      </c>
      <c r="Y32" s="37">
        <v>0</v>
      </c>
      <c r="Z32" s="37">
        <f t="shared" si="5"/>
        <v>179</v>
      </c>
      <c r="AA32" s="41"/>
      <c r="AC32" s="40"/>
    </row>
    <row r="33" spans="1:29" x14ac:dyDescent="0.2">
      <c r="A33" s="34">
        <v>301</v>
      </c>
      <c r="B33" s="34" t="s">
        <v>12</v>
      </c>
      <c r="C33" s="34" t="s">
        <v>224</v>
      </c>
      <c r="D33" s="34" t="s">
        <v>44</v>
      </c>
      <c r="E33" s="35">
        <v>40238</v>
      </c>
      <c r="F33" s="36">
        <f t="shared" si="6"/>
        <v>44196</v>
      </c>
      <c r="G33" s="36">
        <v>40544</v>
      </c>
      <c r="H33" s="37">
        <f t="shared" si="0"/>
        <v>121</v>
      </c>
      <c r="I33" s="37">
        <f t="shared" si="1"/>
        <v>10.994444444444444</v>
      </c>
      <c r="J33" s="37">
        <f t="shared" si="2"/>
        <v>132</v>
      </c>
      <c r="K33" s="38">
        <f t="shared" si="3"/>
        <v>1.5</v>
      </c>
      <c r="L33" s="38">
        <v>4.5</v>
      </c>
      <c r="M33" s="38">
        <f t="shared" si="4"/>
        <v>181.5</v>
      </c>
      <c r="N33" s="37">
        <v>7</v>
      </c>
      <c r="O33" s="37">
        <v>0</v>
      </c>
      <c r="P33" s="37">
        <v>0</v>
      </c>
      <c r="Q33" s="37">
        <v>0</v>
      </c>
      <c r="R33" s="37">
        <v>2</v>
      </c>
      <c r="S33" s="37">
        <v>2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f t="shared" si="5"/>
        <v>176.5</v>
      </c>
      <c r="AA33" s="41"/>
      <c r="AC33" s="40"/>
    </row>
    <row r="34" spans="1:29" x14ac:dyDescent="0.2">
      <c r="A34" s="34">
        <v>299</v>
      </c>
      <c r="B34" s="34" t="s">
        <v>12</v>
      </c>
      <c r="C34" s="34" t="s">
        <v>224</v>
      </c>
      <c r="D34" s="34" t="s">
        <v>88</v>
      </c>
      <c r="E34" s="35">
        <v>40261</v>
      </c>
      <c r="F34" s="36">
        <f t="shared" si="6"/>
        <v>44196</v>
      </c>
      <c r="G34" s="36">
        <v>40544</v>
      </c>
      <c r="H34" s="37">
        <f t="shared" si="0"/>
        <v>121</v>
      </c>
      <c r="I34" s="37">
        <f t="shared" si="1"/>
        <v>10.930555555555555</v>
      </c>
      <c r="J34" s="37">
        <f t="shared" si="2"/>
        <v>132</v>
      </c>
      <c r="K34" s="38">
        <f t="shared" si="3"/>
        <v>1.5</v>
      </c>
      <c r="L34" s="38">
        <v>10.5</v>
      </c>
      <c r="M34" s="38">
        <f t="shared" si="4"/>
        <v>181.5</v>
      </c>
      <c r="N34" s="37">
        <v>1</v>
      </c>
      <c r="O34" s="37">
        <v>1.5</v>
      </c>
      <c r="P34" s="37">
        <v>0</v>
      </c>
      <c r="Q34" s="37">
        <v>0</v>
      </c>
      <c r="R34" s="37">
        <v>0</v>
      </c>
      <c r="S34" s="37">
        <v>0</v>
      </c>
      <c r="T34" s="37">
        <v>15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f t="shared" si="5"/>
        <v>176</v>
      </c>
      <c r="AA34" s="41"/>
      <c r="AC34" s="40"/>
    </row>
    <row r="35" spans="1:29" x14ac:dyDescent="0.2">
      <c r="A35" s="34">
        <v>311</v>
      </c>
      <c r="B35" s="34" t="s">
        <v>12</v>
      </c>
      <c r="C35" s="34" t="s">
        <v>224</v>
      </c>
      <c r="D35" s="34" t="s">
        <v>35</v>
      </c>
      <c r="E35" s="35">
        <v>40336</v>
      </c>
      <c r="F35" s="36">
        <f t="shared" si="6"/>
        <v>44196</v>
      </c>
      <c r="G35" s="36">
        <v>40544</v>
      </c>
      <c r="H35" s="37">
        <f t="shared" si="0"/>
        <v>121</v>
      </c>
      <c r="I35" s="37">
        <f t="shared" si="1"/>
        <v>10.722222222222221</v>
      </c>
      <c r="J35" s="37">
        <f t="shared" si="2"/>
        <v>129</v>
      </c>
      <c r="K35" s="38">
        <f t="shared" si="3"/>
        <v>1.5</v>
      </c>
      <c r="L35" s="38">
        <v>10.5</v>
      </c>
      <c r="M35" s="38">
        <f t="shared" si="4"/>
        <v>181.5</v>
      </c>
      <c r="N35" s="37">
        <v>0</v>
      </c>
      <c r="O35" s="37">
        <v>0</v>
      </c>
      <c r="P35" s="37">
        <v>0</v>
      </c>
      <c r="Q35" s="37">
        <v>0</v>
      </c>
      <c r="R35" s="37">
        <v>0</v>
      </c>
      <c r="S35" s="37">
        <v>0</v>
      </c>
      <c r="T35" s="37">
        <v>9</v>
      </c>
      <c r="U35" s="37">
        <v>0</v>
      </c>
      <c r="V35" s="37">
        <v>0</v>
      </c>
      <c r="W35" s="37">
        <v>0</v>
      </c>
      <c r="X35" s="37">
        <v>0</v>
      </c>
      <c r="Y35" s="37">
        <v>0</v>
      </c>
      <c r="Z35" s="37">
        <f t="shared" si="5"/>
        <v>184.5</v>
      </c>
      <c r="AA35" s="41"/>
      <c r="AC35" s="40"/>
    </row>
    <row r="36" spans="1:29" x14ac:dyDescent="0.2">
      <c r="A36" s="34">
        <v>223</v>
      </c>
      <c r="B36" s="34" t="s">
        <v>12</v>
      </c>
      <c r="C36" s="34" t="s">
        <v>224</v>
      </c>
      <c r="D36" s="34" t="s">
        <v>41</v>
      </c>
      <c r="E36" s="35">
        <v>38322</v>
      </c>
      <c r="F36" s="36">
        <f t="shared" si="6"/>
        <v>44196</v>
      </c>
      <c r="G36" s="36">
        <v>40544</v>
      </c>
      <c r="H36" s="37">
        <f t="shared" si="0"/>
        <v>121</v>
      </c>
      <c r="I36" s="37">
        <f t="shared" si="1"/>
        <v>16.316666666666666</v>
      </c>
      <c r="J36" s="37">
        <f t="shared" si="2"/>
        <v>196</v>
      </c>
      <c r="K36" s="38">
        <f t="shared" si="3"/>
        <v>4.5</v>
      </c>
      <c r="L36" s="38">
        <v>3</v>
      </c>
      <c r="M36" s="38">
        <f t="shared" si="4"/>
        <v>181.5</v>
      </c>
      <c r="N36" s="37">
        <v>0</v>
      </c>
      <c r="O36" s="37">
        <v>0</v>
      </c>
      <c r="P36" s="37">
        <v>0</v>
      </c>
      <c r="Q36" s="37">
        <v>0</v>
      </c>
      <c r="R36" s="37">
        <v>0</v>
      </c>
      <c r="S36" s="37">
        <v>0</v>
      </c>
      <c r="T36" s="37">
        <v>0</v>
      </c>
      <c r="U36" s="37">
        <v>0</v>
      </c>
      <c r="V36" s="37">
        <v>18</v>
      </c>
      <c r="W36" s="37">
        <v>0</v>
      </c>
      <c r="X36" s="37">
        <v>2</v>
      </c>
      <c r="Y36" s="37">
        <v>0</v>
      </c>
      <c r="Z36" s="37">
        <f t="shared" si="5"/>
        <v>169</v>
      </c>
      <c r="AA36" s="41"/>
      <c r="AC36" s="40"/>
    </row>
    <row r="37" spans="1:29" x14ac:dyDescent="0.2">
      <c r="A37" s="34">
        <v>143</v>
      </c>
      <c r="B37" s="34" t="s">
        <v>12</v>
      </c>
      <c r="C37" s="34" t="s">
        <v>224</v>
      </c>
      <c r="D37" s="34" t="s">
        <v>23</v>
      </c>
      <c r="E37" s="35">
        <v>35156</v>
      </c>
      <c r="F37" s="36">
        <f t="shared" si="6"/>
        <v>44196</v>
      </c>
      <c r="G37" s="36">
        <v>40544</v>
      </c>
      <c r="H37" s="37">
        <f t="shared" si="0"/>
        <v>121</v>
      </c>
      <c r="I37" s="37">
        <f t="shared" si="1"/>
        <v>25.111111111111111</v>
      </c>
      <c r="J37" s="37">
        <f t="shared" si="2"/>
        <v>302</v>
      </c>
      <c r="K37" s="38">
        <f t="shared" si="3"/>
        <v>6</v>
      </c>
      <c r="L37" s="38">
        <v>37</v>
      </c>
      <c r="M37" s="38">
        <f t="shared" si="4"/>
        <v>181.5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f t="shared" si="5"/>
        <v>224.5</v>
      </c>
      <c r="AC37" s="40"/>
    </row>
    <row r="38" spans="1:29" x14ac:dyDescent="0.2">
      <c r="A38" s="34">
        <v>291</v>
      </c>
      <c r="B38" s="34" t="s">
        <v>12</v>
      </c>
      <c r="C38" s="34" t="s">
        <v>224</v>
      </c>
      <c r="D38" s="34" t="s">
        <v>83</v>
      </c>
      <c r="E38" s="35">
        <v>40087</v>
      </c>
      <c r="F38" s="36">
        <f t="shared" si="6"/>
        <v>44196</v>
      </c>
      <c r="G38" s="36">
        <v>40544</v>
      </c>
      <c r="H38" s="37">
        <f t="shared" si="0"/>
        <v>121</v>
      </c>
      <c r="I38" s="37">
        <f t="shared" si="1"/>
        <v>11.41388888888889</v>
      </c>
      <c r="J38" s="37">
        <f t="shared" si="2"/>
        <v>137</v>
      </c>
      <c r="K38" s="38">
        <f t="shared" si="3"/>
        <v>3</v>
      </c>
      <c r="L38" s="38">
        <v>4.5</v>
      </c>
      <c r="M38" s="38">
        <f t="shared" si="4"/>
        <v>181.5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f t="shared" si="5"/>
        <v>189</v>
      </c>
      <c r="AC38" s="40"/>
    </row>
    <row r="39" spans="1:29" x14ac:dyDescent="0.2">
      <c r="A39" s="34">
        <v>323</v>
      </c>
      <c r="B39" s="34" t="s">
        <v>12</v>
      </c>
      <c r="C39" s="34" t="s">
        <v>224</v>
      </c>
      <c r="D39" s="34" t="s">
        <v>29</v>
      </c>
      <c r="E39" s="35">
        <v>40617</v>
      </c>
      <c r="F39" s="36">
        <f t="shared" si="6"/>
        <v>44196</v>
      </c>
      <c r="G39" s="36">
        <v>40544</v>
      </c>
      <c r="H39" s="37">
        <f t="shared" si="0"/>
        <v>121</v>
      </c>
      <c r="I39" s="37">
        <f t="shared" si="1"/>
        <v>9.9416666666666664</v>
      </c>
      <c r="J39" s="37">
        <f t="shared" si="2"/>
        <v>120</v>
      </c>
      <c r="K39" s="38">
        <f t="shared" si="3"/>
        <v>1.5</v>
      </c>
      <c r="L39" s="38">
        <v>0</v>
      </c>
      <c r="M39" s="38">
        <f t="shared" si="4"/>
        <v>181.5</v>
      </c>
      <c r="N39" s="37">
        <v>0</v>
      </c>
      <c r="O39" s="37">
        <v>0</v>
      </c>
      <c r="P39" s="37">
        <v>0</v>
      </c>
      <c r="Q39" s="37">
        <v>0</v>
      </c>
      <c r="R39" s="37">
        <v>0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f t="shared" si="5"/>
        <v>183</v>
      </c>
      <c r="AC39" s="40"/>
    </row>
    <row r="40" spans="1:29" x14ac:dyDescent="0.2">
      <c r="A40" s="34">
        <v>237</v>
      </c>
      <c r="B40" s="34" t="s">
        <v>12</v>
      </c>
      <c r="C40" s="34" t="s">
        <v>224</v>
      </c>
      <c r="D40" s="34" t="s">
        <v>47</v>
      </c>
      <c r="E40" s="35">
        <v>38812</v>
      </c>
      <c r="F40" s="36">
        <f t="shared" si="6"/>
        <v>44196</v>
      </c>
      <c r="G40" s="36">
        <v>40544</v>
      </c>
      <c r="H40" s="37">
        <f t="shared" si="0"/>
        <v>121</v>
      </c>
      <c r="I40" s="37">
        <f t="shared" si="1"/>
        <v>14.955555555555556</v>
      </c>
      <c r="J40" s="37">
        <f t="shared" si="2"/>
        <v>180</v>
      </c>
      <c r="K40" s="38">
        <f t="shared" si="3"/>
        <v>3</v>
      </c>
      <c r="L40" s="38">
        <v>0</v>
      </c>
      <c r="M40" s="38">
        <f t="shared" si="4"/>
        <v>181.5</v>
      </c>
      <c r="N40" s="37">
        <v>0</v>
      </c>
      <c r="O40" s="37">
        <v>0</v>
      </c>
      <c r="P40" s="37">
        <v>0</v>
      </c>
      <c r="Q40" s="37">
        <v>5</v>
      </c>
      <c r="R40" s="37">
        <v>0</v>
      </c>
      <c r="S40" s="37">
        <v>0</v>
      </c>
      <c r="T40" s="37">
        <v>12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f t="shared" si="5"/>
        <v>167.5</v>
      </c>
      <c r="AC40" s="40"/>
    </row>
    <row r="41" spans="1:29" x14ac:dyDescent="0.2">
      <c r="A41" s="34">
        <v>283</v>
      </c>
      <c r="B41" s="34" t="s">
        <v>12</v>
      </c>
      <c r="C41" s="34" t="s">
        <v>224</v>
      </c>
      <c r="D41" s="34" t="s">
        <v>29</v>
      </c>
      <c r="E41" s="35">
        <v>39995</v>
      </c>
      <c r="F41" s="36">
        <f t="shared" si="6"/>
        <v>44196</v>
      </c>
      <c r="G41" s="36">
        <v>40544</v>
      </c>
      <c r="H41" s="37">
        <f t="shared" si="0"/>
        <v>121</v>
      </c>
      <c r="I41" s="37">
        <f t="shared" si="1"/>
        <v>11.669444444444444</v>
      </c>
      <c r="J41" s="37">
        <f t="shared" si="2"/>
        <v>141</v>
      </c>
      <c r="K41" s="38">
        <f t="shared" si="3"/>
        <v>3</v>
      </c>
      <c r="L41" s="38">
        <v>28.5</v>
      </c>
      <c r="M41" s="38">
        <f t="shared" si="4"/>
        <v>181.5</v>
      </c>
      <c r="N41" s="37">
        <v>0</v>
      </c>
      <c r="O41" s="37">
        <v>0</v>
      </c>
      <c r="P41" s="37">
        <v>0</v>
      </c>
      <c r="Q41" s="37">
        <v>0</v>
      </c>
      <c r="R41" s="37">
        <v>0</v>
      </c>
      <c r="S41" s="37">
        <v>0</v>
      </c>
      <c r="T41" s="37">
        <v>0</v>
      </c>
      <c r="U41" s="37">
        <v>0</v>
      </c>
      <c r="V41" s="37">
        <v>0</v>
      </c>
      <c r="W41" s="37">
        <v>0</v>
      </c>
      <c r="X41" s="37">
        <v>12</v>
      </c>
      <c r="Y41" s="37">
        <v>0</v>
      </c>
      <c r="Z41" s="37">
        <f t="shared" si="5"/>
        <v>201</v>
      </c>
      <c r="AC41" s="40"/>
    </row>
    <row r="42" spans="1:29" x14ac:dyDescent="0.2">
      <c r="A42" s="34">
        <v>305</v>
      </c>
      <c r="B42" s="34" t="s">
        <v>12</v>
      </c>
      <c r="C42" s="34" t="s">
        <v>224</v>
      </c>
      <c r="D42" s="34" t="s">
        <v>29</v>
      </c>
      <c r="E42" s="35">
        <v>40252</v>
      </c>
      <c r="F42" s="36">
        <f t="shared" si="6"/>
        <v>44196</v>
      </c>
      <c r="G42" s="36">
        <v>40544</v>
      </c>
      <c r="H42" s="37">
        <f t="shared" si="0"/>
        <v>121</v>
      </c>
      <c r="I42" s="37">
        <f t="shared" si="1"/>
        <v>10.955555555555556</v>
      </c>
      <c r="J42" s="37">
        <f t="shared" si="2"/>
        <v>132</v>
      </c>
      <c r="K42" s="38">
        <f t="shared" si="3"/>
        <v>1.5</v>
      </c>
      <c r="L42" s="38">
        <v>15</v>
      </c>
      <c r="M42" s="38">
        <f t="shared" si="4"/>
        <v>181.5</v>
      </c>
      <c r="N42" s="37">
        <v>0</v>
      </c>
      <c r="O42" s="37">
        <v>0</v>
      </c>
      <c r="P42" s="37">
        <v>0</v>
      </c>
      <c r="Q42" s="37">
        <v>0</v>
      </c>
      <c r="R42" s="37">
        <v>0</v>
      </c>
      <c r="S42" s="37">
        <v>0</v>
      </c>
      <c r="T42" s="37">
        <v>12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f t="shared" si="5"/>
        <v>186</v>
      </c>
      <c r="AC42" s="40"/>
    </row>
    <row r="43" spans="1:29" x14ac:dyDescent="0.2">
      <c r="A43" s="34">
        <v>319</v>
      </c>
      <c r="B43" s="34" t="s">
        <v>12</v>
      </c>
      <c r="C43" s="34" t="s">
        <v>224</v>
      </c>
      <c r="D43" s="34" t="s">
        <v>29</v>
      </c>
      <c r="E43" s="35">
        <v>40514</v>
      </c>
      <c r="F43" s="36">
        <f t="shared" si="6"/>
        <v>44196</v>
      </c>
      <c r="G43" s="36">
        <v>40544</v>
      </c>
      <c r="H43" s="37">
        <f t="shared" si="0"/>
        <v>121</v>
      </c>
      <c r="I43" s="37">
        <f>(F43-E43)/360</f>
        <v>10.227777777777778</v>
      </c>
      <c r="J43" s="37">
        <f t="shared" si="2"/>
        <v>123</v>
      </c>
      <c r="K43" s="38">
        <f t="shared" si="3"/>
        <v>1.5</v>
      </c>
      <c r="L43" s="38">
        <v>3</v>
      </c>
      <c r="M43" s="38">
        <f t="shared" si="4"/>
        <v>181.5</v>
      </c>
      <c r="N43" s="37">
        <v>0</v>
      </c>
      <c r="O43" s="37">
        <v>0</v>
      </c>
      <c r="P43" s="37">
        <v>0</v>
      </c>
      <c r="Q43" s="37">
        <v>0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f t="shared" si="5"/>
        <v>186</v>
      </c>
      <c r="AC43" s="40"/>
    </row>
    <row r="44" spans="1:29" x14ac:dyDescent="0.2">
      <c r="A44" s="34">
        <v>278</v>
      </c>
      <c r="B44" s="34" t="s">
        <v>12</v>
      </c>
      <c r="C44" s="34" t="s">
        <v>224</v>
      </c>
      <c r="D44" s="34" t="s">
        <v>71</v>
      </c>
      <c r="E44" s="35">
        <v>39753</v>
      </c>
      <c r="F44" s="36">
        <f t="shared" si="6"/>
        <v>44196</v>
      </c>
      <c r="G44" s="36">
        <v>40544</v>
      </c>
      <c r="H44" s="37">
        <f t="shared" si="0"/>
        <v>121</v>
      </c>
      <c r="I44" s="37">
        <f t="shared" si="1"/>
        <v>12.341666666666667</v>
      </c>
      <c r="J44" s="37">
        <f t="shared" si="2"/>
        <v>149</v>
      </c>
      <c r="K44" s="38">
        <f t="shared" si="3"/>
        <v>3</v>
      </c>
      <c r="L44" s="38">
        <v>24.5</v>
      </c>
      <c r="M44" s="38">
        <f t="shared" si="4"/>
        <v>181.5</v>
      </c>
      <c r="N44" s="37">
        <v>7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18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f t="shared" si="5"/>
        <v>184</v>
      </c>
      <c r="AC44" s="40"/>
    </row>
    <row r="45" spans="1:29" x14ac:dyDescent="0.2">
      <c r="A45" s="34">
        <v>320</v>
      </c>
      <c r="B45" s="34" t="s">
        <v>12</v>
      </c>
      <c r="C45" s="34" t="s">
        <v>224</v>
      </c>
      <c r="D45" s="34" t="s">
        <v>131</v>
      </c>
      <c r="E45" s="35">
        <v>40533</v>
      </c>
      <c r="F45" s="36">
        <f t="shared" si="6"/>
        <v>44196</v>
      </c>
      <c r="G45" s="36">
        <v>40544</v>
      </c>
      <c r="H45" s="37">
        <f t="shared" si="0"/>
        <v>121</v>
      </c>
      <c r="I45" s="37">
        <f t="shared" si="1"/>
        <v>10.175000000000001</v>
      </c>
      <c r="J45" s="37">
        <f t="shared" si="2"/>
        <v>123</v>
      </c>
      <c r="K45" s="38">
        <f t="shared" si="3"/>
        <v>1.5</v>
      </c>
      <c r="L45" s="38">
        <v>1.5</v>
      </c>
      <c r="M45" s="38">
        <f t="shared" si="4"/>
        <v>181.5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0</v>
      </c>
      <c r="T45" s="37">
        <v>0</v>
      </c>
      <c r="U45" s="37">
        <v>0</v>
      </c>
      <c r="V45" s="37">
        <v>2</v>
      </c>
      <c r="W45" s="37">
        <v>0</v>
      </c>
      <c r="X45" s="37">
        <v>0</v>
      </c>
      <c r="Y45" s="37">
        <v>0</v>
      </c>
      <c r="Z45" s="37">
        <f t="shared" si="5"/>
        <v>182.5</v>
      </c>
      <c r="AC45" s="40"/>
    </row>
    <row r="46" spans="1:29" x14ac:dyDescent="0.2">
      <c r="A46" s="34">
        <v>325</v>
      </c>
      <c r="B46" s="34" t="s">
        <v>12</v>
      </c>
      <c r="C46" s="34" t="s">
        <v>224</v>
      </c>
      <c r="D46" s="34" t="s">
        <v>44</v>
      </c>
      <c r="E46" s="35">
        <v>40644</v>
      </c>
      <c r="F46" s="36">
        <f t="shared" si="6"/>
        <v>44196</v>
      </c>
      <c r="G46" s="36">
        <v>40544</v>
      </c>
      <c r="H46" s="37">
        <f>ROUNDDOWN((E46-G46)/30,0)</f>
        <v>3</v>
      </c>
      <c r="I46" s="37">
        <f t="shared" si="1"/>
        <v>9.8666666666666671</v>
      </c>
      <c r="J46" s="37">
        <f t="shared" si="2"/>
        <v>119</v>
      </c>
      <c r="K46" s="38">
        <f t="shared" si="3"/>
        <v>1.5</v>
      </c>
      <c r="L46" s="38">
        <v>0</v>
      </c>
      <c r="M46" s="38">
        <f t="shared" si="4"/>
        <v>4.5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f t="shared" si="5"/>
        <v>6</v>
      </c>
      <c r="AC46" s="40"/>
    </row>
    <row r="47" spans="1:29" x14ac:dyDescent="0.2">
      <c r="A47" s="34">
        <v>225</v>
      </c>
      <c r="B47" s="34" t="s">
        <v>12</v>
      </c>
      <c r="C47" s="34" t="s">
        <v>224</v>
      </c>
      <c r="D47" s="34" t="s">
        <v>44</v>
      </c>
      <c r="E47" s="35">
        <v>38384</v>
      </c>
      <c r="F47" s="36">
        <f t="shared" si="6"/>
        <v>44196</v>
      </c>
      <c r="G47" s="36">
        <v>40544</v>
      </c>
      <c r="H47" s="37">
        <f t="shared" si="0"/>
        <v>121</v>
      </c>
      <c r="I47" s="37">
        <f t="shared" si="1"/>
        <v>16.144444444444446</v>
      </c>
      <c r="J47" s="37">
        <f t="shared" si="2"/>
        <v>194</v>
      </c>
      <c r="K47" s="38">
        <f t="shared" si="3"/>
        <v>4.5</v>
      </c>
      <c r="L47" s="38">
        <v>7.5</v>
      </c>
      <c r="M47" s="38">
        <f>+H47*1.5</f>
        <v>181.5</v>
      </c>
      <c r="N47" s="37">
        <v>0</v>
      </c>
      <c r="O47" s="37">
        <v>0</v>
      </c>
      <c r="P47" s="37">
        <v>0</v>
      </c>
      <c r="Q47" s="37">
        <v>5</v>
      </c>
      <c r="R47" s="37">
        <v>1</v>
      </c>
      <c r="S47" s="37">
        <v>0</v>
      </c>
      <c r="T47" s="37">
        <v>0</v>
      </c>
      <c r="U47" s="37">
        <v>0</v>
      </c>
      <c r="V47" s="37">
        <v>2</v>
      </c>
      <c r="W47" s="37">
        <v>0</v>
      </c>
      <c r="X47" s="37">
        <v>9</v>
      </c>
      <c r="Y47" s="37">
        <v>0</v>
      </c>
      <c r="Z47" s="37">
        <f t="shared" si="5"/>
        <v>176.5</v>
      </c>
      <c r="AC47" s="40"/>
    </row>
    <row r="48" spans="1:29" x14ac:dyDescent="0.2">
      <c r="A48" s="34">
        <v>304</v>
      </c>
      <c r="B48" s="34" t="s">
        <v>12</v>
      </c>
      <c r="C48" s="34" t="s">
        <v>224</v>
      </c>
      <c r="D48" s="34" t="s">
        <v>100</v>
      </c>
      <c r="E48" s="35">
        <v>40252</v>
      </c>
      <c r="F48" s="36">
        <f t="shared" si="6"/>
        <v>44196</v>
      </c>
      <c r="G48" s="36">
        <v>40544</v>
      </c>
      <c r="H48" s="37">
        <f t="shared" si="0"/>
        <v>121</v>
      </c>
      <c r="I48" s="37">
        <f t="shared" si="1"/>
        <v>10.955555555555556</v>
      </c>
      <c r="J48" s="37">
        <f t="shared" si="2"/>
        <v>132</v>
      </c>
      <c r="K48" s="38">
        <f t="shared" si="3"/>
        <v>1.5</v>
      </c>
      <c r="L48" s="38">
        <v>0</v>
      </c>
      <c r="M48" s="38">
        <f t="shared" si="4"/>
        <v>181.5</v>
      </c>
      <c r="N48" s="37">
        <v>0</v>
      </c>
      <c r="O48" s="37">
        <v>0</v>
      </c>
      <c r="P48" s="37">
        <v>0</v>
      </c>
      <c r="Q48" s="37">
        <v>1</v>
      </c>
      <c r="R48" s="37">
        <v>0</v>
      </c>
      <c r="S48" s="37">
        <v>0</v>
      </c>
      <c r="T48" s="37">
        <v>12</v>
      </c>
      <c r="U48" s="37">
        <v>0</v>
      </c>
      <c r="V48" s="37">
        <v>0</v>
      </c>
      <c r="W48" s="37">
        <v>0</v>
      </c>
      <c r="X48" s="37">
        <v>0</v>
      </c>
      <c r="Y48" s="37">
        <v>0</v>
      </c>
      <c r="Z48" s="37">
        <f t="shared" si="5"/>
        <v>170</v>
      </c>
      <c r="AC48" s="40"/>
    </row>
    <row r="49" spans="1:29" x14ac:dyDescent="0.2">
      <c r="A49" s="34">
        <v>309</v>
      </c>
      <c r="B49" s="34" t="s">
        <v>12</v>
      </c>
      <c r="C49" s="34" t="s">
        <v>224</v>
      </c>
      <c r="D49" s="34" t="s">
        <v>225</v>
      </c>
      <c r="E49" s="35">
        <v>40301</v>
      </c>
      <c r="F49" s="36">
        <f t="shared" si="6"/>
        <v>44196</v>
      </c>
      <c r="G49" s="36">
        <v>40544</v>
      </c>
      <c r="H49" s="37">
        <f t="shared" si="0"/>
        <v>121</v>
      </c>
      <c r="I49" s="37">
        <f t="shared" si="1"/>
        <v>10.819444444444445</v>
      </c>
      <c r="J49" s="37">
        <f t="shared" si="2"/>
        <v>130</v>
      </c>
      <c r="K49" s="38">
        <f t="shared" si="3"/>
        <v>1.5</v>
      </c>
      <c r="L49" s="38">
        <v>12</v>
      </c>
      <c r="M49" s="38">
        <f t="shared" si="4"/>
        <v>181.5</v>
      </c>
      <c r="N49" s="37">
        <v>0</v>
      </c>
      <c r="O49" s="37">
        <v>0</v>
      </c>
      <c r="P49" s="37">
        <v>0</v>
      </c>
      <c r="Q49" s="37">
        <v>0</v>
      </c>
      <c r="R49" s="37">
        <v>0</v>
      </c>
      <c r="S49" s="37">
        <v>0</v>
      </c>
      <c r="T49" s="37">
        <v>0</v>
      </c>
      <c r="U49" s="37">
        <v>0</v>
      </c>
      <c r="V49" s="37">
        <v>7</v>
      </c>
      <c r="W49" s="37">
        <v>0</v>
      </c>
      <c r="X49" s="37">
        <v>0</v>
      </c>
      <c r="Y49" s="37">
        <v>0</v>
      </c>
      <c r="Z49" s="37">
        <f t="shared" si="5"/>
        <v>188</v>
      </c>
      <c r="AC49" s="40"/>
    </row>
    <row r="50" spans="1:29" x14ac:dyDescent="0.2">
      <c r="A50" s="34">
        <v>245</v>
      </c>
      <c r="B50" s="34" t="s">
        <v>12</v>
      </c>
      <c r="C50" s="34" t="s">
        <v>224</v>
      </c>
      <c r="D50" s="34" t="s">
        <v>71</v>
      </c>
      <c r="E50" s="35">
        <v>38957</v>
      </c>
      <c r="F50" s="36">
        <f t="shared" si="6"/>
        <v>44196</v>
      </c>
      <c r="G50" s="36">
        <v>40544</v>
      </c>
      <c r="H50" s="37">
        <f t="shared" si="0"/>
        <v>121</v>
      </c>
      <c r="I50" s="37">
        <f t="shared" si="1"/>
        <v>14.552777777777777</v>
      </c>
      <c r="J50" s="37">
        <f t="shared" si="2"/>
        <v>175</v>
      </c>
      <c r="K50" s="38">
        <f t="shared" si="3"/>
        <v>3</v>
      </c>
      <c r="L50" s="38">
        <v>30.5</v>
      </c>
      <c r="M50" s="38">
        <f t="shared" si="4"/>
        <v>181.5</v>
      </c>
      <c r="N50" s="37">
        <v>0</v>
      </c>
      <c r="O50" s="37">
        <v>0</v>
      </c>
      <c r="P50" s="37">
        <v>0</v>
      </c>
      <c r="Q50" s="37">
        <v>0</v>
      </c>
      <c r="R50" s="37">
        <v>0</v>
      </c>
      <c r="S50" s="37">
        <v>2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f t="shared" si="5"/>
        <v>213</v>
      </c>
      <c r="AC50" s="40"/>
    </row>
    <row r="51" spans="1:29" x14ac:dyDescent="0.2">
      <c r="A51" s="34">
        <v>211</v>
      </c>
      <c r="B51" s="34" t="s">
        <v>12</v>
      </c>
      <c r="C51" s="34" t="s">
        <v>224</v>
      </c>
      <c r="D51" s="34" t="s">
        <v>35</v>
      </c>
      <c r="E51" s="35">
        <v>37902</v>
      </c>
      <c r="F51" s="36">
        <f t="shared" si="6"/>
        <v>44196</v>
      </c>
      <c r="G51" s="36">
        <v>40544</v>
      </c>
      <c r="H51" s="37">
        <f t="shared" si="0"/>
        <v>121</v>
      </c>
      <c r="I51" s="37">
        <f t="shared" si="1"/>
        <v>17.483333333333334</v>
      </c>
      <c r="J51" s="37">
        <f t="shared" si="2"/>
        <v>210</v>
      </c>
      <c r="K51" s="38">
        <f t="shared" si="3"/>
        <v>4.5</v>
      </c>
      <c r="L51" s="38">
        <f>9.5+7.5</f>
        <v>17</v>
      </c>
      <c r="M51" s="38">
        <f t="shared" si="4"/>
        <v>181.5</v>
      </c>
      <c r="N51" s="37">
        <v>0</v>
      </c>
      <c r="O51" s="37">
        <v>0</v>
      </c>
      <c r="P51" s="37">
        <v>0</v>
      </c>
      <c r="Q51" s="37">
        <v>3</v>
      </c>
      <c r="R51" s="37">
        <v>0</v>
      </c>
      <c r="S51" s="37">
        <v>0</v>
      </c>
      <c r="T51" s="37">
        <v>18</v>
      </c>
      <c r="U51" s="37">
        <v>0</v>
      </c>
      <c r="V51" s="37">
        <v>0</v>
      </c>
      <c r="W51" s="37">
        <v>0</v>
      </c>
      <c r="X51" s="37">
        <v>0</v>
      </c>
      <c r="Y51" s="37">
        <v>0</v>
      </c>
      <c r="Z51" s="37">
        <f t="shared" si="5"/>
        <v>182</v>
      </c>
      <c r="AC51" s="40"/>
    </row>
    <row r="52" spans="1:29" x14ac:dyDescent="0.2">
      <c r="A52" s="34">
        <v>300</v>
      </c>
      <c r="B52" s="34" t="s">
        <v>12</v>
      </c>
      <c r="C52" s="34" t="s">
        <v>224</v>
      </c>
      <c r="D52" s="34" t="s">
        <v>106</v>
      </c>
      <c r="E52" s="35">
        <v>40238</v>
      </c>
      <c r="F52" s="36">
        <f t="shared" si="6"/>
        <v>44196</v>
      </c>
      <c r="G52" s="36">
        <v>40544</v>
      </c>
      <c r="H52" s="37">
        <f t="shared" si="0"/>
        <v>121</v>
      </c>
      <c r="I52" s="37">
        <f t="shared" si="1"/>
        <v>10.994444444444444</v>
      </c>
      <c r="J52" s="37">
        <f t="shared" si="2"/>
        <v>132</v>
      </c>
      <c r="K52" s="38">
        <f t="shared" si="3"/>
        <v>1.5</v>
      </c>
      <c r="L52" s="38">
        <v>15</v>
      </c>
      <c r="M52" s="38">
        <f t="shared" si="4"/>
        <v>181.5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8</v>
      </c>
      <c r="V52" s="37">
        <v>2</v>
      </c>
      <c r="W52" s="37">
        <v>0</v>
      </c>
      <c r="X52" s="37">
        <v>0</v>
      </c>
      <c r="Y52" s="37">
        <v>0</v>
      </c>
      <c r="Z52" s="37">
        <f t="shared" si="5"/>
        <v>188</v>
      </c>
      <c r="AC52" s="40"/>
    </row>
    <row r="53" spans="1:29" x14ac:dyDescent="0.2">
      <c r="A53" s="34">
        <v>215</v>
      </c>
      <c r="B53" s="34" t="s">
        <v>12</v>
      </c>
      <c r="C53" s="34" t="s">
        <v>224</v>
      </c>
      <c r="D53" s="34" t="s">
        <v>29</v>
      </c>
      <c r="E53" s="35">
        <v>37987</v>
      </c>
      <c r="F53" s="36">
        <f t="shared" si="6"/>
        <v>44196</v>
      </c>
      <c r="G53" s="36">
        <v>40544</v>
      </c>
      <c r="H53" s="37">
        <f t="shared" si="0"/>
        <v>121</v>
      </c>
      <c r="I53" s="37">
        <f t="shared" si="1"/>
        <v>17.247222222222224</v>
      </c>
      <c r="J53" s="37">
        <f t="shared" si="2"/>
        <v>207</v>
      </c>
      <c r="K53" s="38">
        <f t="shared" si="3"/>
        <v>4.5</v>
      </c>
      <c r="L53" s="38">
        <v>2</v>
      </c>
      <c r="M53" s="38">
        <f t="shared" si="4"/>
        <v>181.5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21.5</v>
      </c>
      <c r="V53" s="37">
        <v>0</v>
      </c>
      <c r="W53" s="37">
        <v>0</v>
      </c>
      <c r="X53" s="37">
        <v>0</v>
      </c>
      <c r="Y53" s="37">
        <v>0</v>
      </c>
      <c r="Z53" s="37">
        <f t="shared" si="5"/>
        <v>166.5</v>
      </c>
      <c r="AC53" s="40"/>
    </row>
    <row r="54" spans="1:29" x14ac:dyDescent="0.2">
      <c r="A54" s="34">
        <v>328</v>
      </c>
      <c r="B54" s="34" t="s">
        <v>12</v>
      </c>
      <c r="C54" s="34" t="s">
        <v>224</v>
      </c>
      <c r="D54" s="34" t="s">
        <v>83</v>
      </c>
      <c r="E54" s="35">
        <v>40672</v>
      </c>
      <c r="F54" s="36">
        <f t="shared" si="6"/>
        <v>44196</v>
      </c>
      <c r="G54" s="36">
        <v>40544</v>
      </c>
      <c r="H54" s="37">
        <f t="shared" ref="H54:H65" si="7">ROUNDDOWN((F54-E54)/30,0)</f>
        <v>117</v>
      </c>
      <c r="I54" s="37">
        <f t="shared" si="1"/>
        <v>9.7888888888888896</v>
      </c>
      <c r="J54" s="37">
        <f t="shared" si="2"/>
        <v>118</v>
      </c>
      <c r="K54" s="38">
        <f t="shared" si="3"/>
        <v>1.5</v>
      </c>
      <c r="L54" s="38">
        <v>0</v>
      </c>
      <c r="M54" s="38">
        <f t="shared" si="4"/>
        <v>175.5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f t="shared" si="5"/>
        <v>177</v>
      </c>
      <c r="AC54" s="40"/>
    </row>
    <row r="55" spans="1:29" x14ac:dyDescent="0.2">
      <c r="A55" s="34">
        <v>331</v>
      </c>
      <c r="B55" s="34" t="s">
        <v>12</v>
      </c>
      <c r="C55" s="34" t="s">
        <v>224</v>
      </c>
      <c r="D55" s="34" t="s">
        <v>32</v>
      </c>
      <c r="E55" s="35">
        <v>40695</v>
      </c>
      <c r="F55" s="36">
        <f t="shared" si="6"/>
        <v>44196</v>
      </c>
      <c r="G55" s="36">
        <v>40544</v>
      </c>
      <c r="H55" s="37">
        <f t="shared" si="7"/>
        <v>116</v>
      </c>
      <c r="I55" s="37">
        <f t="shared" si="1"/>
        <v>9.7249999999999996</v>
      </c>
      <c r="J55" s="37">
        <f t="shared" si="2"/>
        <v>117</v>
      </c>
      <c r="K55" s="38">
        <f t="shared" si="3"/>
        <v>1.5</v>
      </c>
      <c r="L55" s="38">
        <v>0</v>
      </c>
      <c r="M55" s="38">
        <f t="shared" si="4"/>
        <v>174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7">
        <v>0</v>
      </c>
      <c r="Y55" s="37">
        <v>0</v>
      </c>
      <c r="Z55" s="37">
        <f t="shared" si="5"/>
        <v>175.5</v>
      </c>
      <c r="AC55" s="40"/>
    </row>
    <row r="56" spans="1:29" x14ac:dyDescent="0.2">
      <c r="A56" s="34">
        <v>327</v>
      </c>
      <c r="B56" s="34" t="s">
        <v>12</v>
      </c>
      <c r="C56" s="34" t="s">
        <v>224</v>
      </c>
      <c r="D56" s="34" t="s">
        <v>106</v>
      </c>
      <c r="E56" s="35">
        <v>40664</v>
      </c>
      <c r="F56" s="36">
        <f t="shared" si="6"/>
        <v>44196</v>
      </c>
      <c r="G56" s="36">
        <v>40544</v>
      </c>
      <c r="H56" s="37">
        <f t="shared" si="7"/>
        <v>117</v>
      </c>
      <c r="I56" s="37">
        <f t="shared" si="1"/>
        <v>9.8111111111111118</v>
      </c>
      <c r="J56" s="37">
        <f t="shared" si="2"/>
        <v>118</v>
      </c>
      <c r="K56" s="38">
        <f t="shared" si="3"/>
        <v>1.5</v>
      </c>
      <c r="L56" s="38">
        <v>0</v>
      </c>
      <c r="M56" s="38">
        <f t="shared" si="4"/>
        <v>175.5</v>
      </c>
      <c r="N56" s="37">
        <v>0</v>
      </c>
      <c r="O56" s="37">
        <v>0</v>
      </c>
      <c r="P56" s="37">
        <v>0</v>
      </c>
      <c r="Q56" s="37">
        <v>0</v>
      </c>
      <c r="R56" s="37">
        <v>0</v>
      </c>
      <c r="S56" s="37">
        <v>0</v>
      </c>
      <c r="T56" s="37">
        <v>0</v>
      </c>
      <c r="U56" s="37">
        <v>0</v>
      </c>
      <c r="V56" s="37">
        <v>0</v>
      </c>
      <c r="W56" s="37">
        <v>0</v>
      </c>
      <c r="X56" s="37">
        <v>0</v>
      </c>
      <c r="Y56" s="37">
        <v>0</v>
      </c>
      <c r="Z56" s="37">
        <f t="shared" si="5"/>
        <v>177</v>
      </c>
      <c r="AC56" s="40"/>
    </row>
    <row r="57" spans="1:29" x14ac:dyDescent="0.2">
      <c r="A57" s="34">
        <v>329</v>
      </c>
      <c r="B57" s="34" t="s">
        <v>12</v>
      </c>
      <c r="C57" s="34" t="s">
        <v>224</v>
      </c>
      <c r="D57" s="34" t="s">
        <v>29</v>
      </c>
      <c r="E57" s="35">
        <v>40718</v>
      </c>
      <c r="F57" s="36">
        <f t="shared" si="6"/>
        <v>44196</v>
      </c>
      <c r="G57" s="36">
        <v>40544</v>
      </c>
      <c r="H57" s="37">
        <f t="shared" si="7"/>
        <v>115</v>
      </c>
      <c r="I57" s="37">
        <f t="shared" si="1"/>
        <v>9.6611111111111114</v>
      </c>
      <c r="J57" s="37">
        <f t="shared" si="2"/>
        <v>116</v>
      </c>
      <c r="K57" s="38">
        <f t="shared" si="3"/>
        <v>1.5</v>
      </c>
      <c r="L57" s="38">
        <v>0</v>
      </c>
      <c r="M57" s="38">
        <f t="shared" si="4"/>
        <v>172.5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0</v>
      </c>
      <c r="X57" s="37">
        <v>0</v>
      </c>
      <c r="Y57" s="37">
        <v>0</v>
      </c>
      <c r="Z57" s="37">
        <f t="shared" si="5"/>
        <v>174</v>
      </c>
      <c r="AC57" s="40"/>
    </row>
    <row r="58" spans="1:29" x14ac:dyDescent="0.2">
      <c r="A58" s="34">
        <v>330</v>
      </c>
      <c r="B58" s="34" t="s">
        <v>12</v>
      </c>
      <c r="C58" s="34" t="s">
        <v>224</v>
      </c>
      <c r="D58" s="34" t="s">
        <v>226</v>
      </c>
      <c r="E58" s="35">
        <v>40700</v>
      </c>
      <c r="F58" s="36">
        <f t="shared" si="6"/>
        <v>44196</v>
      </c>
      <c r="G58" s="36">
        <v>40544</v>
      </c>
      <c r="H58" s="37">
        <f t="shared" si="7"/>
        <v>116</v>
      </c>
      <c r="I58" s="37">
        <f t="shared" si="1"/>
        <v>9.7111111111111104</v>
      </c>
      <c r="J58" s="37">
        <f t="shared" si="2"/>
        <v>117</v>
      </c>
      <c r="K58" s="38">
        <f t="shared" si="3"/>
        <v>1.5</v>
      </c>
      <c r="L58" s="38">
        <v>0</v>
      </c>
      <c r="M58" s="38">
        <f t="shared" si="4"/>
        <v>174</v>
      </c>
      <c r="N58" s="37">
        <v>0</v>
      </c>
      <c r="O58" s="37">
        <v>0</v>
      </c>
      <c r="P58" s="37">
        <v>0</v>
      </c>
      <c r="Q58" s="37">
        <v>0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f t="shared" si="5"/>
        <v>175.5</v>
      </c>
      <c r="AC58" s="40"/>
    </row>
    <row r="59" spans="1:29" x14ac:dyDescent="0.2">
      <c r="A59" s="34">
        <v>332</v>
      </c>
      <c r="B59" s="34" t="s">
        <v>12</v>
      </c>
      <c r="C59" s="34" t="s">
        <v>224</v>
      </c>
      <c r="D59" s="34" t="s">
        <v>19</v>
      </c>
      <c r="E59" s="35">
        <v>40695</v>
      </c>
      <c r="F59" s="36">
        <f t="shared" si="6"/>
        <v>44196</v>
      </c>
      <c r="G59" s="36">
        <v>40544</v>
      </c>
      <c r="H59" s="37">
        <f t="shared" si="7"/>
        <v>116</v>
      </c>
      <c r="I59" s="37">
        <f t="shared" si="1"/>
        <v>9.7249999999999996</v>
      </c>
      <c r="J59" s="37">
        <f t="shared" si="2"/>
        <v>117</v>
      </c>
      <c r="K59" s="38">
        <f t="shared" si="3"/>
        <v>1.5</v>
      </c>
      <c r="L59" s="38">
        <v>0</v>
      </c>
      <c r="M59" s="38">
        <f t="shared" si="4"/>
        <v>174</v>
      </c>
      <c r="N59" s="37">
        <v>0</v>
      </c>
      <c r="O59" s="37">
        <v>0</v>
      </c>
      <c r="P59" s="37">
        <v>0</v>
      </c>
      <c r="Q59" s="37">
        <v>0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f t="shared" si="5"/>
        <v>175.5</v>
      </c>
      <c r="AC59" s="40"/>
    </row>
    <row r="60" spans="1:29" x14ac:dyDescent="0.2">
      <c r="A60" s="34">
        <v>333</v>
      </c>
      <c r="B60" s="34" t="s">
        <v>12</v>
      </c>
      <c r="C60" s="34" t="s">
        <v>224</v>
      </c>
      <c r="D60" s="34" t="s">
        <v>35</v>
      </c>
      <c r="E60" s="35">
        <v>40739</v>
      </c>
      <c r="F60" s="36">
        <f t="shared" si="6"/>
        <v>44196</v>
      </c>
      <c r="G60" s="36">
        <v>40544</v>
      </c>
      <c r="H60" s="37">
        <f t="shared" si="7"/>
        <v>115</v>
      </c>
      <c r="I60" s="37">
        <f t="shared" si="1"/>
        <v>9.6027777777777779</v>
      </c>
      <c r="J60" s="37">
        <f t="shared" si="2"/>
        <v>116</v>
      </c>
      <c r="K60" s="38">
        <f t="shared" si="3"/>
        <v>1.5</v>
      </c>
      <c r="L60" s="38">
        <v>0</v>
      </c>
      <c r="M60" s="38">
        <f t="shared" si="4"/>
        <v>172.5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f t="shared" si="5"/>
        <v>174</v>
      </c>
      <c r="AC60" s="40"/>
    </row>
    <row r="61" spans="1:29" x14ac:dyDescent="0.2">
      <c r="A61" s="34">
        <v>334</v>
      </c>
      <c r="B61" s="34" t="s">
        <v>12</v>
      </c>
      <c r="C61" s="34" t="s">
        <v>224</v>
      </c>
      <c r="D61" s="34" t="s">
        <v>29</v>
      </c>
      <c r="E61" s="35">
        <v>40756</v>
      </c>
      <c r="F61" s="36">
        <f t="shared" si="6"/>
        <v>44196</v>
      </c>
      <c r="G61" s="36">
        <v>40544</v>
      </c>
      <c r="H61" s="37">
        <f t="shared" si="7"/>
        <v>114</v>
      </c>
      <c r="I61" s="37">
        <f t="shared" si="1"/>
        <v>9.5555555555555554</v>
      </c>
      <c r="J61" s="37">
        <f t="shared" si="2"/>
        <v>115</v>
      </c>
      <c r="K61" s="38">
        <f t="shared" si="3"/>
        <v>1.5</v>
      </c>
      <c r="L61" s="38">
        <v>0</v>
      </c>
      <c r="M61" s="38">
        <f t="shared" si="4"/>
        <v>171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f t="shared" si="5"/>
        <v>172.5</v>
      </c>
      <c r="AC61" s="40"/>
    </row>
    <row r="62" spans="1:29" x14ac:dyDescent="0.2">
      <c r="A62" s="34">
        <v>335</v>
      </c>
      <c r="B62" s="34" t="s">
        <v>12</v>
      </c>
      <c r="C62" s="34" t="s">
        <v>224</v>
      </c>
      <c r="D62" s="34" t="s">
        <v>29</v>
      </c>
      <c r="E62" s="35">
        <v>40756</v>
      </c>
      <c r="F62" s="36">
        <f t="shared" si="6"/>
        <v>44196</v>
      </c>
      <c r="G62" s="36">
        <v>40544</v>
      </c>
      <c r="H62" s="37">
        <f t="shared" si="7"/>
        <v>114</v>
      </c>
      <c r="I62" s="37">
        <f t="shared" si="1"/>
        <v>9.5555555555555554</v>
      </c>
      <c r="J62" s="37">
        <f t="shared" si="2"/>
        <v>115</v>
      </c>
      <c r="K62" s="38">
        <f t="shared" si="3"/>
        <v>1.5</v>
      </c>
      <c r="L62" s="38">
        <v>0</v>
      </c>
      <c r="M62" s="38">
        <f t="shared" si="4"/>
        <v>171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f t="shared" si="5"/>
        <v>172.5</v>
      </c>
      <c r="AC62" s="40"/>
    </row>
    <row r="63" spans="1:29" x14ac:dyDescent="0.2">
      <c r="A63" s="34">
        <v>336</v>
      </c>
      <c r="B63" s="34" t="s">
        <v>12</v>
      </c>
      <c r="C63" s="34" t="s">
        <v>224</v>
      </c>
      <c r="D63" s="34" t="s">
        <v>127</v>
      </c>
      <c r="E63" s="35">
        <v>40817</v>
      </c>
      <c r="F63" s="36">
        <f t="shared" si="6"/>
        <v>44196</v>
      </c>
      <c r="G63" s="36">
        <v>40544</v>
      </c>
      <c r="H63" s="37">
        <f t="shared" si="7"/>
        <v>112</v>
      </c>
      <c r="I63" s="37">
        <f>(F63-E63)/360</f>
        <v>9.3861111111111111</v>
      </c>
      <c r="J63" s="37">
        <f>ROUNDUP(I63*12,0)</f>
        <v>113</v>
      </c>
      <c r="K63" s="38">
        <f t="shared" si="3"/>
        <v>1.5</v>
      </c>
      <c r="L63" s="38">
        <v>0</v>
      </c>
      <c r="M63" s="38">
        <f>+H63*1.5</f>
        <v>168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f>+(K63+L63+M63)-(N63+O63+P63+Q63+R63+S63+T63+U63+V63+W63+X63+Y63)</f>
        <v>169.5</v>
      </c>
      <c r="AC63" s="40"/>
    </row>
    <row r="64" spans="1:29" x14ac:dyDescent="0.2">
      <c r="A64" s="34">
        <v>337</v>
      </c>
      <c r="B64" s="34" t="s">
        <v>12</v>
      </c>
      <c r="C64" s="34" t="s">
        <v>224</v>
      </c>
      <c r="D64" s="34" t="s">
        <v>227</v>
      </c>
      <c r="E64" s="35">
        <v>40817</v>
      </c>
      <c r="F64" s="36">
        <f t="shared" si="6"/>
        <v>44196</v>
      </c>
      <c r="G64" s="36">
        <v>40544</v>
      </c>
      <c r="H64" s="37">
        <f t="shared" si="7"/>
        <v>112</v>
      </c>
      <c r="I64" s="37">
        <f>(F64-E64)/360</f>
        <v>9.3861111111111111</v>
      </c>
      <c r="J64" s="37">
        <f>ROUNDUP(I64*12,0)</f>
        <v>113</v>
      </c>
      <c r="K64" s="38">
        <f t="shared" si="3"/>
        <v>1.5</v>
      </c>
      <c r="L64" s="38">
        <v>0</v>
      </c>
      <c r="M64" s="38">
        <f t="shared" si="4"/>
        <v>168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f>+(K64+L64+M64)-(N64+O64+P64+Q64+R64+S64+T64+U64+V64+W64+X64+Y64)</f>
        <v>169.5</v>
      </c>
      <c r="AC64" s="40"/>
    </row>
    <row r="65" spans="1:29" x14ac:dyDescent="0.2">
      <c r="A65" s="34">
        <v>338</v>
      </c>
      <c r="B65" s="34" t="s">
        <v>12</v>
      </c>
      <c r="C65" s="34" t="s">
        <v>224</v>
      </c>
      <c r="D65" s="34" t="s">
        <v>131</v>
      </c>
      <c r="E65" s="35">
        <v>40817</v>
      </c>
      <c r="F65" s="36">
        <f t="shared" si="6"/>
        <v>44196</v>
      </c>
      <c r="G65" s="36">
        <v>40544</v>
      </c>
      <c r="H65" s="37">
        <f t="shared" si="7"/>
        <v>112</v>
      </c>
      <c r="I65" s="37">
        <f>(F65-E65)/360</f>
        <v>9.3861111111111111</v>
      </c>
      <c r="J65" s="37">
        <f>ROUNDUP(I65*12,0)</f>
        <v>113</v>
      </c>
      <c r="K65" s="38">
        <f t="shared" si="3"/>
        <v>1.5</v>
      </c>
      <c r="L65" s="38">
        <v>0</v>
      </c>
      <c r="M65" s="38">
        <f t="shared" si="4"/>
        <v>168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f>+(K65+L65+M65)-(N65+O65+P65+Q65+R65+S65+T65+U65+V65+W65+X65+Y65)</f>
        <v>169.5</v>
      </c>
      <c r="AC65" s="40"/>
    </row>
    <row r="66" spans="1:29" x14ac:dyDescent="0.2">
      <c r="E66" s="41"/>
      <c r="F66" s="41"/>
      <c r="G66" s="41"/>
      <c r="H66" s="41"/>
      <c r="I66" s="41"/>
      <c r="J66" s="41"/>
      <c r="L66" s="42"/>
      <c r="M66" s="41"/>
      <c r="AC66" s="40"/>
    </row>
    <row r="67" spans="1:29" x14ac:dyDescent="0.2">
      <c r="E67" s="41"/>
      <c r="F67" s="41"/>
      <c r="G67" s="41"/>
      <c r="H67" s="41"/>
      <c r="I67" s="41"/>
      <c r="J67" s="41"/>
      <c r="L67" s="42"/>
      <c r="M67" s="41"/>
      <c r="AC67" s="40"/>
    </row>
    <row r="68" spans="1:29" x14ac:dyDescent="0.2">
      <c r="E68" s="41"/>
      <c r="F68" s="41"/>
      <c r="G68" s="41"/>
      <c r="H68" s="41"/>
      <c r="I68" s="41"/>
      <c r="J68" s="41"/>
      <c r="L68" s="42"/>
      <c r="M68" s="41"/>
      <c r="AC68" s="40"/>
    </row>
    <row r="69" spans="1:29" x14ac:dyDescent="0.2">
      <c r="E69" s="41"/>
      <c r="F69" s="41"/>
      <c r="G69" s="41"/>
      <c r="H69" s="41"/>
      <c r="I69" s="41"/>
      <c r="J69" s="41"/>
      <c r="M69" s="41"/>
      <c r="N69" s="24"/>
      <c r="AC69" s="40"/>
    </row>
    <row r="70" spans="1:29" x14ac:dyDescent="0.2">
      <c r="E70" s="41"/>
      <c r="F70" s="41"/>
      <c r="G70" s="41"/>
      <c r="H70" s="41"/>
      <c r="I70" s="41"/>
      <c r="J70" s="41"/>
      <c r="M70" s="41"/>
      <c r="N70" s="24"/>
      <c r="AC70" s="40"/>
    </row>
    <row r="71" spans="1:29" x14ac:dyDescent="0.2">
      <c r="E71" s="41"/>
      <c r="F71" s="41"/>
      <c r="G71" s="41"/>
      <c r="H71" s="41"/>
      <c r="I71" s="41"/>
      <c r="J71" s="41"/>
      <c r="M71" s="41"/>
      <c r="AC71" s="40"/>
    </row>
    <row r="72" spans="1:29" x14ac:dyDescent="0.2">
      <c r="M72" s="41"/>
      <c r="N72" s="24"/>
    </row>
    <row r="73" spans="1:29" x14ac:dyDescent="0.2">
      <c r="M73" s="41"/>
      <c r="N73" s="24"/>
    </row>
    <row r="74" spans="1:29" x14ac:dyDescent="0.2">
      <c r="M74" s="41"/>
      <c r="N74" s="24"/>
    </row>
    <row r="75" spans="1:29" x14ac:dyDescent="0.2">
      <c r="M75" s="41"/>
      <c r="N75" s="24"/>
    </row>
    <row r="76" spans="1:29" x14ac:dyDescent="0.2">
      <c r="M76" s="41"/>
      <c r="N76" s="24"/>
    </row>
    <row r="77" spans="1:29" x14ac:dyDescent="0.2">
      <c r="M77" s="41"/>
      <c r="N77" s="24"/>
    </row>
    <row r="78" spans="1:29" x14ac:dyDescent="0.2">
      <c r="N78" s="24"/>
    </row>
    <row r="79" spans="1:29" x14ac:dyDescent="0.2">
      <c r="N79" s="24"/>
    </row>
    <row r="80" spans="1:29" x14ac:dyDescent="0.2">
      <c r="N80" s="24"/>
    </row>
    <row r="81" spans="12:14" x14ac:dyDescent="0.2">
      <c r="N81" s="24"/>
    </row>
    <row r="82" spans="12:14" x14ac:dyDescent="0.2">
      <c r="N82" s="24"/>
    </row>
    <row r="83" spans="12:14" x14ac:dyDescent="0.2">
      <c r="N83" s="24"/>
    </row>
    <row r="84" spans="12:14" x14ac:dyDescent="0.2">
      <c r="N84" s="24"/>
    </row>
    <row r="85" spans="12:14" x14ac:dyDescent="0.2">
      <c r="N85" s="24"/>
    </row>
    <row r="86" spans="12:14" x14ac:dyDescent="0.2">
      <c r="L86" s="42"/>
      <c r="M86" s="41"/>
      <c r="N86" s="24"/>
    </row>
    <row r="87" spans="12:14" x14ac:dyDescent="0.2">
      <c r="L87" s="42"/>
      <c r="M87" s="41"/>
      <c r="N87" s="24"/>
    </row>
    <row r="88" spans="12:14" x14ac:dyDescent="0.2">
      <c r="L88" s="42"/>
      <c r="M88" s="41"/>
      <c r="N88" s="24"/>
    </row>
    <row r="89" spans="12:14" x14ac:dyDescent="0.2">
      <c r="L89" s="42"/>
      <c r="M89" s="41"/>
      <c r="N89" s="24"/>
    </row>
    <row r="90" spans="12:14" x14ac:dyDescent="0.2">
      <c r="L90" s="42"/>
      <c r="M90" s="41"/>
      <c r="N90" s="24"/>
    </row>
    <row r="91" spans="12:14" x14ac:dyDescent="0.2">
      <c r="L91" s="42"/>
      <c r="M91" s="41"/>
    </row>
    <row r="92" spans="12:14" x14ac:dyDescent="0.2">
      <c r="L92" s="42"/>
      <c r="M92" s="41"/>
    </row>
    <row r="93" spans="12:14" x14ac:dyDescent="0.2">
      <c r="L93" s="42"/>
      <c r="M93" s="41"/>
    </row>
    <row r="94" spans="12:14" x14ac:dyDescent="0.2">
      <c r="L94" s="42"/>
      <c r="M94" s="41"/>
    </row>
    <row r="95" spans="12:14" x14ac:dyDescent="0.2">
      <c r="L95" s="42"/>
      <c r="M95" s="41"/>
    </row>
    <row r="96" spans="12:14" x14ac:dyDescent="0.2">
      <c r="L96" s="42"/>
      <c r="M96" s="41"/>
    </row>
    <row r="97" spans="12:13" x14ac:dyDescent="0.2">
      <c r="L97" s="42"/>
      <c r="M97" s="41"/>
    </row>
    <row r="98" spans="12:13" x14ac:dyDescent="0.2">
      <c r="L98" s="42"/>
      <c r="M98" s="41"/>
    </row>
    <row r="99" spans="12:13" x14ac:dyDescent="0.2">
      <c r="L99" s="42"/>
      <c r="M99" s="41"/>
    </row>
    <row r="100" spans="12:13" x14ac:dyDescent="0.2">
      <c r="L100" s="42"/>
      <c r="M100" s="41"/>
    </row>
    <row r="101" spans="12:13" x14ac:dyDescent="0.2">
      <c r="L101" s="42"/>
      <c r="M101" s="41"/>
    </row>
    <row r="102" spans="12:13" x14ac:dyDescent="0.2">
      <c r="L102" s="42"/>
      <c r="M102" s="41"/>
    </row>
    <row r="103" spans="12:13" x14ac:dyDescent="0.2">
      <c r="L103" s="42"/>
      <c r="M103" s="41"/>
    </row>
    <row r="104" spans="12:13" x14ac:dyDescent="0.2">
      <c r="L104" s="42"/>
      <c r="M104" s="41"/>
    </row>
    <row r="105" spans="12:13" x14ac:dyDescent="0.2">
      <c r="L105" s="42"/>
      <c r="M105" s="41"/>
    </row>
    <row r="106" spans="12:13" x14ac:dyDescent="0.2">
      <c r="L106" s="42"/>
      <c r="M106" s="41"/>
    </row>
    <row r="107" spans="12:13" x14ac:dyDescent="0.2">
      <c r="L107" s="42"/>
      <c r="M107" s="41"/>
    </row>
    <row r="108" spans="12:13" x14ac:dyDescent="0.2">
      <c r="L108" s="42"/>
      <c r="M108" s="41"/>
    </row>
    <row r="109" spans="12:13" x14ac:dyDescent="0.2">
      <c r="L109" s="42"/>
      <c r="M109" s="41"/>
    </row>
    <row r="110" spans="12:13" x14ac:dyDescent="0.2">
      <c r="L110" s="42"/>
      <c r="M110" s="41"/>
    </row>
    <row r="111" spans="12:13" x14ac:dyDescent="0.2">
      <c r="L111" s="42"/>
      <c r="M111" s="41"/>
    </row>
    <row r="112" spans="12:13" x14ac:dyDescent="0.2">
      <c r="L112" s="42"/>
      <c r="M112" s="41"/>
    </row>
    <row r="113" spans="12:13" x14ac:dyDescent="0.2">
      <c r="L113" s="42"/>
      <c r="M113" s="41"/>
    </row>
    <row r="114" spans="12:13" x14ac:dyDescent="0.2">
      <c r="L114" s="42"/>
      <c r="M114" s="41"/>
    </row>
    <row r="115" spans="12:13" x14ac:dyDescent="0.2">
      <c r="L115" s="42"/>
      <c r="M115" s="41"/>
    </row>
    <row r="116" spans="12:13" x14ac:dyDescent="0.2">
      <c r="L116" s="42"/>
      <c r="M116" s="41"/>
    </row>
    <row r="117" spans="12:13" x14ac:dyDescent="0.2">
      <c r="L117" s="42"/>
      <c r="M117" s="41"/>
    </row>
    <row r="118" spans="12:13" x14ac:dyDescent="0.2">
      <c r="L118" s="42"/>
      <c r="M118" s="41"/>
    </row>
    <row r="119" spans="12:13" x14ac:dyDescent="0.2">
      <c r="L119" s="42"/>
      <c r="M119" s="41"/>
    </row>
    <row r="120" spans="12:13" x14ac:dyDescent="0.2">
      <c r="L120" s="42"/>
      <c r="M120" s="41"/>
    </row>
    <row r="121" spans="12:13" x14ac:dyDescent="0.2">
      <c r="L121" s="42"/>
      <c r="M121" s="41"/>
    </row>
    <row r="122" spans="12:13" x14ac:dyDescent="0.2">
      <c r="L122" s="42"/>
      <c r="M122" s="41"/>
    </row>
    <row r="123" spans="12:13" x14ac:dyDescent="0.2">
      <c r="L123" s="42"/>
      <c r="M123" s="41"/>
    </row>
    <row r="124" spans="12:13" x14ac:dyDescent="0.2">
      <c r="L124" s="42"/>
      <c r="M124" s="41"/>
    </row>
    <row r="125" spans="12:13" x14ac:dyDescent="0.2">
      <c r="L125" s="42"/>
      <c r="M125" s="41"/>
    </row>
    <row r="126" spans="12:13" x14ac:dyDescent="0.2">
      <c r="L126" s="42"/>
      <c r="M126" s="41"/>
    </row>
    <row r="127" spans="12:13" x14ac:dyDescent="0.2">
      <c r="L127" s="42"/>
      <c r="M127" s="41"/>
    </row>
    <row r="128" spans="12:13" x14ac:dyDescent="0.2">
      <c r="L128" s="42"/>
      <c r="M128" s="41"/>
    </row>
    <row r="129" spans="12:13" x14ac:dyDescent="0.2">
      <c r="L129" s="42"/>
      <c r="M129" s="41"/>
    </row>
    <row r="130" spans="12:13" x14ac:dyDescent="0.2">
      <c r="L130" s="42"/>
      <c r="M130" s="41"/>
    </row>
    <row r="131" spans="12:13" x14ac:dyDescent="0.2">
      <c r="L131" s="42"/>
      <c r="M131" s="41"/>
    </row>
    <row r="132" spans="12:13" x14ac:dyDescent="0.2">
      <c r="L132" s="42"/>
      <c r="M132" s="41"/>
    </row>
    <row r="133" spans="12:13" x14ac:dyDescent="0.2">
      <c r="L133" s="42"/>
      <c r="M133" s="41"/>
    </row>
    <row r="134" spans="12:13" x14ac:dyDescent="0.2">
      <c r="L134" s="42"/>
      <c r="M134" s="41"/>
    </row>
    <row r="135" spans="12:13" x14ac:dyDescent="0.2">
      <c r="L135" s="42"/>
      <c r="M135" s="41"/>
    </row>
    <row r="136" spans="12:13" x14ac:dyDescent="0.2">
      <c r="L136" s="42"/>
      <c r="M136" s="41"/>
    </row>
    <row r="137" spans="12:13" x14ac:dyDescent="0.2">
      <c r="L137" s="42"/>
      <c r="M137" s="41"/>
    </row>
    <row r="138" spans="12:13" x14ac:dyDescent="0.2">
      <c r="L138" s="42"/>
      <c r="M138" s="41"/>
    </row>
    <row r="139" spans="12:13" x14ac:dyDescent="0.2">
      <c r="L139" s="42"/>
      <c r="M139" s="41"/>
    </row>
  </sheetData>
  <autoFilter ref="B2:C65" xr:uid="{D829492F-AB3A-4554-A60A-E81CC8C2F26A}"/>
  <mergeCells count="1">
    <mergeCell ref="J1:Z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CONGE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P</dc:creator>
  <cp:lastModifiedBy>H P</cp:lastModifiedBy>
  <dcterms:created xsi:type="dcterms:W3CDTF">2015-06-05T18:17:20Z</dcterms:created>
  <dcterms:modified xsi:type="dcterms:W3CDTF">2026-07-12T21:16:30Z</dcterms:modified>
</cp:coreProperties>
</file>